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codeName="ThisWorkbook"/>
  <xr:revisionPtr revIDLastSave="0" documentId="13_ncr:1_{DC92A55B-FC7A-49C8-AE20-B334C0776DF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力例" sheetId="17" r:id="rId1"/>
    <sheet name="表紙" sheetId="2" r:id="rId2"/>
    <sheet name="小計" sheetId="8" r:id="rId3"/>
    <sheet name="明細1" sheetId="9" r:id="rId4"/>
    <sheet name="明細2" sheetId="13" r:id="rId5"/>
    <sheet name="明細3" sheetId="14" r:id="rId6"/>
    <sheet name="明細4" sheetId="15" r:id="rId7"/>
    <sheet name="明細5" sheetId="16" r:id="rId8"/>
    <sheet name="明細6" sheetId="18" r:id="rId9"/>
    <sheet name="明細7" sheetId="19" r:id="rId10"/>
    <sheet name="明細8" sheetId="20" r:id="rId11"/>
    <sheet name="明細9" sheetId="22" r:id="rId12"/>
    <sheet name="明細10" sheetId="23" r:id="rId13"/>
  </sheets>
  <definedNames>
    <definedName name="_xlnm.Print_Area" localSheetId="2">小計!$A$1:$J$34</definedName>
    <definedName name="_xlnm.Print_Area" localSheetId="1">表紙!$A$2:$AC$45</definedName>
    <definedName name="_xlnm.Print_Area" localSheetId="3">明細1!$A$1:$J$34</definedName>
    <definedName name="_xlnm.Print_Area" localSheetId="12">明細10!$A$1:$J$34</definedName>
    <definedName name="_xlnm.Print_Area" localSheetId="4">明細2!$A$1:$J$34</definedName>
    <definedName name="_xlnm.Print_Area" localSheetId="5">明細3!$A$1:$J$34</definedName>
    <definedName name="_xlnm.Print_Area" localSheetId="6">明細4!$A$1:$J$34</definedName>
    <definedName name="_xlnm.Print_Area" localSheetId="7">明細5!$A$1:$J$34</definedName>
    <definedName name="_xlnm.Print_Area" localSheetId="8">明細6!$A$1:$J$34</definedName>
    <definedName name="_xlnm.Print_Area" localSheetId="9">明細7!$A$1:$J$34</definedName>
    <definedName name="_xlnm.Print_Area" localSheetId="10">明細8!$A$1:$J$34</definedName>
    <definedName name="_xlnm.Print_Area" localSheetId="11">明細9!$A$1:$J$34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8" l="1"/>
  <c r="N14" i="8"/>
  <c r="N13" i="8"/>
  <c r="N12" i="8"/>
  <c r="N11" i="8"/>
  <c r="N10" i="8"/>
  <c r="N9" i="8"/>
  <c r="N8" i="8"/>
  <c r="N7" i="8"/>
  <c r="N6" i="8"/>
  <c r="Q7" i="9"/>
  <c r="P7" i="9"/>
  <c r="F7" i="8"/>
  <c r="F8" i="8"/>
  <c r="F9" i="8"/>
  <c r="F10" i="8"/>
  <c r="F11" i="8"/>
  <c r="F12" i="8"/>
  <c r="F13" i="8"/>
  <c r="F14" i="8"/>
  <c r="F15" i="8"/>
  <c r="E7" i="8"/>
  <c r="E8" i="8"/>
  <c r="E9" i="8"/>
  <c r="E10" i="8"/>
  <c r="E11" i="8"/>
  <c r="E12" i="8"/>
  <c r="E13" i="8"/>
  <c r="E14" i="8"/>
  <c r="E15" i="8"/>
  <c r="F6" i="8"/>
  <c r="E6" i="8"/>
  <c r="H34" i="9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11" i="8" l="1"/>
  <c r="H8" i="23"/>
  <c r="H9" i="23"/>
  <c r="H10" i="23"/>
  <c r="H11" i="23"/>
  <c r="H12" i="23"/>
  <c r="H13" i="23"/>
  <c r="Q13" i="23" s="1"/>
  <c r="R13" i="23" s="1"/>
  <c r="H14" i="23"/>
  <c r="H15" i="23"/>
  <c r="Q15" i="23" s="1"/>
  <c r="R15" i="23" s="1"/>
  <c r="H16" i="23"/>
  <c r="H17" i="23"/>
  <c r="H18" i="23"/>
  <c r="H19" i="23"/>
  <c r="H20" i="23"/>
  <c r="H21" i="23"/>
  <c r="Q21" i="23" s="1"/>
  <c r="R21" i="23" s="1"/>
  <c r="H22" i="23"/>
  <c r="H23" i="23"/>
  <c r="Q23" i="23" s="1"/>
  <c r="R23" i="23" s="1"/>
  <c r="H24" i="23"/>
  <c r="H25" i="23"/>
  <c r="H26" i="23"/>
  <c r="H27" i="23"/>
  <c r="H28" i="23"/>
  <c r="H29" i="23"/>
  <c r="Q29" i="23" s="1"/>
  <c r="R29" i="23" s="1"/>
  <c r="H30" i="23"/>
  <c r="H31" i="23"/>
  <c r="Q31" i="23" s="1"/>
  <c r="R31" i="23" s="1"/>
  <c r="H32" i="23"/>
  <c r="H33" i="23"/>
  <c r="H8" i="22"/>
  <c r="H9" i="22"/>
  <c r="H10" i="22"/>
  <c r="H11" i="22"/>
  <c r="H12" i="22"/>
  <c r="H13" i="22"/>
  <c r="H14" i="22"/>
  <c r="H15" i="22"/>
  <c r="Q15" i="22" s="1"/>
  <c r="R15" i="22" s="1"/>
  <c r="H16" i="22"/>
  <c r="H17" i="22"/>
  <c r="H18" i="22"/>
  <c r="H19" i="22"/>
  <c r="H20" i="22"/>
  <c r="H21" i="22"/>
  <c r="H22" i="22"/>
  <c r="H23" i="22"/>
  <c r="Q23" i="22" s="1"/>
  <c r="R23" i="22" s="1"/>
  <c r="H24" i="22"/>
  <c r="H25" i="22"/>
  <c r="H26" i="22"/>
  <c r="H27" i="22"/>
  <c r="H28" i="22"/>
  <c r="H29" i="22"/>
  <c r="H30" i="22"/>
  <c r="H31" i="22"/>
  <c r="Q31" i="22" s="1"/>
  <c r="R31" i="22" s="1"/>
  <c r="H32" i="22"/>
  <c r="H33" i="22"/>
  <c r="H8" i="20"/>
  <c r="H9" i="20"/>
  <c r="H10" i="20"/>
  <c r="H11" i="20"/>
  <c r="H12" i="20"/>
  <c r="H13" i="20"/>
  <c r="Q13" i="20" s="1"/>
  <c r="R13" i="20" s="1"/>
  <c r="H14" i="20"/>
  <c r="H15" i="20"/>
  <c r="Q15" i="20" s="1"/>
  <c r="R15" i="20" s="1"/>
  <c r="H16" i="20"/>
  <c r="H17" i="20"/>
  <c r="H18" i="20"/>
  <c r="H19" i="20"/>
  <c r="H20" i="20"/>
  <c r="H21" i="20"/>
  <c r="Q21" i="20" s="1"/>
  <c r="R21" i="20" s="1"/>
  <c r="H22" i="20"/>
  <c r="H23" i="20"/>
  <c r="Q23" i="20" s="1"/>
  <c r="R23" i="20" s="1"/>
  <c r="H24" i="20"/>
  <c r="H25" i="20"/>
  <c r="H26" i="20"/>
  <c r="H27" i="20"/>
  <c r="H28" i="20"/>
  <c r="H29" i="20"/>
  <c r="Q29" i="20" s="1"/>
  <c r="R29" i="20" s="1"/>
  <c r="H30" i="20"/>
  <c r="H31" i="20"/>
  <c r="Q31" i="20" s="1"/>
  <c r="R31" i="20" s="1"/>
  <c r="H32" i="20"/>
  <c r="H33" i="20"/>
  <c r="H8" i="19"/>
  <c r="H9" i="19"/>
  <c r="H10" i="19"/>
  <c r="H11" i="19"/>
  <c r="H12" i="19"/>
  <c r="H13" i="19"/>
  <c r="Q13" i="19" s="1"/>
  <c r="R13" i="19" s="1"/>
  <c r="H14" i="19"/>
  <c r="H15" i="19"/>
  <c r="Q15" i="19" s="1"/>
  <c r="R15" i="19" s="1"/>
  <c r="H16" i="19"/>
  <c r="H17" i="19"/>
  <c r="H18" i="19"/>
  <c r="H19" i="19"/>
  <c r="H20" i="19"/>
  <c r="H21" i="19"/>
  <c r="Q21" i="19" s="1"/>
  <c r="R21" i="19" s="1"/>
  <c r="H22" i="19"/>
  <c r="H23" i="19"/>
  <c r="Q23" i="19" s="1"/>
  <c r="R23" i="19" s="1"/>
  <c r="H24" i="19"/>
  <c r="H25" i="19"/>
  <c r="H26" i="19"/>
  <c r="H27" i="19"/>
  <c r="H28" i="19"/>
  <c r="H29" i="19"/>
  <c r="Q29" i="19" s="1"/>
  <c r="R29" i="19" s="1"/>
  <c r="H30" i="19"/>
  <c r="H31" i="19"/>
  <c r="Q31" i="19" s="1"/>
  <c r="R31" i="19" s="1"/>
  <c r="H32" i="19"/>
  <c r="H33" i="19"/>
  <c r="H8" i="18"/>
  <c r="H9" i="18"/>
  <c r="H10" i="18"/>
  <c r="H11" i="18"/>
  <c r="H12" i="18"/>
  <c r="H13" i="18"/>
  <c r="H14" i="18"/>
  <c r="Q14" i="18" s="1"/>
  <c r="R14" i="18" s="1"/>
  <c r="H15" i="18"/>
  <c r="Q15" i="18" s="1"/>
  <c r="R15" i="18" s="1"/>
  <c r="H16" i="18"/>
  <c r="H17" i="18"/>
  <c r="H18" i="18"/>
  <c r="H19" i="18"/>
  <c r="H20" i="18"/>
  <c r="H21" i="18"/>
  <c r="Q21" i="18" s="1"/>
  <c r="R21" i="18" s="1"/>
  <c r="H22" i="18"/>
  <c r="Q22" i="18" s="1"/>
  <c r="R22" i="18" s="1"/>
  <c r="H23" i="18"/>
  <c r="Q23" i="18" s="1"/>
  <c r="R23" i="18" s="1"/>
  <c r="H24" i="18"/>
  <c r="H25" i="18"/>
  <c r="H26" i="18"/>
  <c r="H27" i="18"/>
  <c r="H28" i="18"/>
  <c r="Q28" i="18" s="1"/>
  <c r="R28" i="18" s="1"/>
  <c r="H29" i="18"/>
  <c r="Q29" i="18" s="1"/>
  <c r="R29" i="18" s="1"/>
  <c r="H30" i="18"/>
  <c r="Q30" i="18" s="1"/>
  <c r="R30" i="18" s="1"/>
  <c r="H31" i="18"/>
  <c r="Q31" i="18" s="1"/>
  <c r="R31" i="18" s="1"/>
  <c r="H32" i="18"/>
  <c r="H33" i="18"/>
  <c r="B6" i="23"/>
  <c r="B6" i="22"/>
  <c r="B6" i="20"/>
  <c r="B6" i="19"/>
  <c r="B6" i="18"/>
  <c r="B6" i="16"/>
  <c r="B6" i="15"/>
  <c r="H7" i="9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7" i="15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7" i="14"/>
  <c r="H34" i="14" s="1"/>
  <c r="B6" i="14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7" i="13"/>
  <c r="B6" i="13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B6" i="9"/>
  <c r="Q33" i="23"/>
  <c r="R33" i="23" s="1"/>
  <c r="Q32" i="23"/>
  <c r="R32" i="23" s="1"/>
  <c r="Q30" i="23"/>
  <c r="R30" i="23" s="1"/>
  <c r="Q28" i="23"/>
  <c r="R28" i="23" s="1"/>
  <c r="Q27" i="23"/>
  <c r="R27" i="23" s="1"/>
  <c r="Q26" i="23"/>
  <c r="R26" i="23" s="1"/>
  <c r="Q25" i="23"/>
  <c r="R25" i="23" s="1"/>
  <c r="Q24" i="23"/>
  <c r="R24" i="23" s="1"/>
  <c r="Q22" i="23"/>
  <c r="R22" i="23" s="1"/>
  <c r="Q20" i="23"/>
  <c r="R20" i="23" s="1"/>
  <c r="Q19" i="23"/>
  <c r="R19" i="23" s="1"/>
  <c r="Q18" i="23"/>
  <c r="R18" i="23" s="1"/>
  <c r="Q17" i="23"/>
  <c r="R17" i="23" s="1"/>
  <c r="Q16" i="23"/>
  <c r="R16" i="23" s="1"/>
  <c r="Q14" i="23"/>
  <c r="R14" i="23" s="1"/>
  <c r="Q12" i="23"/>
  <c r="R12" i="23" s="1"/>
  <c r="Q11" i="23"/>
  <c r="R11" i="23" s="1"/>
  <c r="Q10" i="23"/>
  <c r="R10" i="23" s="1"/>
  <c r="Q9" i="23"/>
  <c r="R9" i="23" s="1"/>
  <c r="Q8" i="23"/>
  <c r="R8" i="23" s="1"/>
  <c r="P7" i="23"/>
  <c r="P34" i="23" s="1"/>
  <c r="H7" i="23"/>
  <c r="B4" i="23"/>
  <c r="B3" i="23"/>
  <c r="B1" i="23"/>
  <c r="Q33" i="22"/>
  <c r="R33" i="22" s="1"/>
  <c r="Q32" i="22"/>
  <c r="R32" i="22" s="1"/>
  <c r="Q30" i="22"/>
  <c r="R30" i="22" s="1"/>
  <c r="Q29" i="22"/>
  <c r="R29" i="22" s="1"/>
  <c r="Q28" i="22"/>
  <c r="R28" i="22" s="1"/>
  <c r="R27" i="22"/>
  <c r="Q27" i="22"/>
  <c r="Q26" i="22"/>
  <c r="R26" i="22" s="1"/>
  <c r="Q25" i="22"/>
  <c r="R25" i="22" s="1"/>
  <c r="Q24" i="22"/>
  <c r="R24" i="22" s="1"/>
  <c r="Q22" i="22"/>
  <c r="R22" i="22" s="1"/>
  <c r="Q21" i="22"/>
  <c r="R21" i="22" s="1"/>
  <c r="Q20" i="22"/>
  <c r="R20" i="22" s="1"/>
  <c r="Q19" i="22"/>
  <c r="R19" i="22" s="1"/>
  <c r="Q18" i="22"/>
  <c r="R18" i="22" s="1"/>
  <c r="Q17" i="22"/>
  <c r="R17" i="22" s="1"/>
  <c r="Q16" i="22"/>
  <c r="R16" i="22" s="1"/>
  <c r="Q14" i="22"/>
  <c r="R14" i="22" s="1"/>
  <c r="Q13" i="22"/>
  <c r="R13" i="22" s="1"/>
  <c r="Q12" i="22"/>
  <c r="R12" i="22" s="1"/>
  <c r="R11" i="22"/>
  <c r="Q11" i="22"/>
  <c r="Q10" i="22"/>
  <c r="R10" i="22" s="1"/>
  <c r="Q9" i="22"/>
  <c r="R9" i="22" s="1"/>
  <c r="Q8" i="22"/>
  <c r="R8" i="22" s="1"/>
  <c r="P7" i="22"/>
  <c r="P34" i="22" s="1"/>
  <c r="H7" i="22"/>
  <c r="B4" i="22"/>
  <c r="B3" i="22"/>
  <c r="B1" i="22"/>
  <c r="Q33" i="20"/>
  <c r="R33" i="20" s="1"/>
  <c r="Q32" i="20"/>
  <c r="R32" i="20" s="1"/>
  <c r="Q30" i="20"/>
  <c r="R30" i="20" s="1"/>
  <c r="Q28" i="20"/>
  <c r="R28" i="20" s="1"/>
  <c r="Q27" i="20"/>
  <c r="R27" i="20" s="1"/>
  <c r="Q26" i="20"/>
  <c r="R26" i="20" s="1"/>
  <c r="Q25" i="20"/>
  <c r="R25" i="20" s="1"/>
  <c r="Q24" i="20"/>
  <c r="R24" i="20" s="1"/>
  <c r="Q22" i="20"/>
  <c r="R22" i="20" s="1"/>
  <c r="Q20" i="20"/>
  <c r="R20" i="20" s="1"/>
  <c r="Q19" i="20"/>
  <c r="R19" i="20" s="1"/>
  <c r="Q18" i="20"/>
  <c r="R18" i="20" s="1"/>
  <c r="Q17" i="20"/>
  <c r="R17" i="20" s="1"/>
  <c r="Q16" i="20"/>
  <c r="R16" i="20" s="1"/>
  <c r="Q14" i="20"/>
  <c r="R14" i="20" s="1"/>
  <c r="Q12" i="20"/>
  <c r="R12" i="20" s="1"/>
  <c r="Q11" i="20"/>
  <c r="R11" i="20" s="1"/>
  <c r="Q10" i="20"/>
  <c r="R10" i="20" s="1"/>
  <c r="Q9" i="20"/>
  <c r="R9" i="20" s="1"/>
  <c r="Q8" i="20"/>
  <c r="R8" i="20" s="1"/>
  <c r="P7" i="20"/>
  <c r="P34" i="20" s="1"/>
  <c r="H7" i="20"/>
  <c r="H34" i="20" s="1"/>
  <c r="B4" i="20"/>
  <c r="B3" i="20"/>
  <c r="B1" i="20"/>
  <c r="Q33" i="19"/>
  <c r="R33" i="19" s="1"/>
  <c r="Q32" i="19"/>
  <c r="R32" i="19" s="1"/>
  <c r="Q30" i="19"/>
  <c r="R30" i="19" s="1"/>
  <c r="Q28" i="19"/>
  <c r="R28" i="19" s="1"/>
  <c r="Q27" i="19"/>
  <c r="R27" i="19" s="1"/>
  <c r="Q26" i="19"/>
  <c r="R26" i="19" s="1"/>
  <c r="Q25" i="19"/>
  <c r="R25" i="19" s="1"/>
  <c r="Q24" i="19"/>
  <c r="R24" i="19" s="1"/>
  <c r="Q22" i="19"/>
  <c r="R22" i="19" s="1"/>
  <c r="Q20" i="19"/>
  <c r="R20" i="19" s="1"/>
  <c r="Q19" i="19"/>
  <c r="R19" i="19" s="1"/>
  <c r="Q18" i="19"/>
  <c r="R18" i="19" s="1"/>
  <c r="Q17" i="19"/>
  <c r="R17" i="19" s="1"/>
  <c r="Q16" i="19"/>
  <c r="R16" i="19" s="1"/>
  <c r="Q14" i="19"/>
  <c r="R14" i="19" s="1"/>
  <c r="Q12" i="19"/>
  <c r="R12" i="19" s="1"/>
  <c r="Q11" i="19"/>
  <c r="R11" i="19" s="1"/>
  <c r="Q10" i="19"/>
  <c r="R10" i="19" s="1"/>
  <c r="Q9" i="19"/>
  <c r="R9" i="19" s="1"/>
  <c r="Q8" i="19"/>
  <c r="R8" i="19" s="1"/>
  <c r="P7" i="19"/>
  <c r="P34" i="19" s="1"/>
  <c r="H7" i="19"/>
  <c r="B4" i="19"/>
  <c r="B3" i="19"/>
  <c r="B1" i="19"/>
  <c r="Q33" i="18"/>
  <c r="R33" i="18" s="1"/>
  <c r="Q32" i="18"/>
  <c r="R32" i="18" s="1"/>
  <c r="Q27" i="18"/>
  <c r="R27" i="18" s="1"/>
  <c r="Q26" i="18"/>
  <c r="R26" i="18" s="1"/>
  <c r="Q25" i="18"/>
  <c r="R25" i="18" s="1"/>
  <c r="Q24" i="18"/>
  <c r="R24" i="18" s="1"/>
  <c r="Q20" i="18"/>
  <c r="R20" i="18" s="1"/>
  <c r="Q19" i="18"/>
  <c r="R19" i="18" s="1"/>
  <c r="Q18" i="18"/>
  <c r="R18" i="18" s="1"/>
  <c r="Q17" i="18"/>
  <c r="R17" i="18" s="1"/>
  <c r="Q16" i="18"/>
  <c r="R16" i="18" s="1"/>
  <c r="Q13" i="18"/>
  <c r="R13" i="18" s="1"/>
  <c r="Q12" i="18"/>
  <c r="R12" i="18" s="1"/>
  <c r="Q11" i="18"/>
  <c r="R11" i="18" s="1"/>
  <c r="Q10" i="18"/>
  <c r="R10" i="18" s="1"/>
  <c r="Q9" i="18"/>
  <c r="R9" i="18" s="1"/>
  <c r="Q8" i="18"/>
  <c r="R8" i="18" s="1"/>
  <c r="P7" i="18"/>
  <c r="P34" i="18" s="1"/>
  <c r="H7" i="18"/>
  <c r="B4" i="18"/>
  <c r="B3" i="18"/>
  <c r="B1" i="18"/>
  <c r="H34" i="18" l="1"/>
  <c r="Q34" i="18"/>
  <c r="R34" i="18" s="1"/>
  <c r="Q7" i="19"/>
  <c r="R7" i="19" s="1"/>
  <c r="Q34" i="20"/>
  <c r="R34" i="20" s="1"/>
  <c r="Q7" i="22"/>
  <c r="R7" i="22" s="1"/>
  <c r="Q7" i="23"/>
  <c r="R7" i="23" s="1"/>
  <c r="Q7" i="20"/>
  <c r="R7" i="20" s="1"/>
  <c r="H13" i="8"/>
  <c r="Q7" i="18"/>
  <c r="R7" i="18" s="1"/>
  <c r="H34" i="23"/>
  <c r="H34" i="22"/>
  <c r="H34" i="19"/>
  <c r="Q34" i="23" l="1"/>
  <c r="R34" i="23" s="1"/>
  <c r="H15" i="8"/>
  <c r="Q34" i="22"/>
  <c r="R34" i="22" s="1"/>
  <c r="H14" i="8"/>
  <c r="Q34" i="19"/>
  <c r="R34" i="19" s="1"/>
  <c r="H12" i="8"/>
  <c r="M14" i="17" l="1"/>
  <c r="P16" i="17"/>
  <c r="H7" i="16"/>
  <c r="Q33" i="16" l="1"/>
  <c r="R33" i="16" s="1"/>
  <c r="Q32" i="16"/>
  <c r="R32" i="16" s="1"/>
  <c r="Q31" i="16"/>
  <c r="R31" i="16" s="1"/>
  <c r="Q30" i="16"/>
  <c r="R30" i="16" s="1"/>
  <c r="Q29" i="16"/>
  <c r="R29" i="16" s="1"/>
  <c r="Q28" i="16"/>
  <c r="R28" i="16" s="1"/>
  <c r="Q27" i="16"/>
  <c r="R27" i="16" s="1"/>
  <c r="Q26" i="16"/>
  <c r="R26" i="16" s="1"/>
  <c r="Q25" i="16"/>
  <c r="R25" i="16" s="1"/>
  <c r="Q24" i="16"/>
  <c r="R24" i="16" s="1"/>
  <c r="Q23" i="16"/>
  <c r="R23" i="16" s="1"/>
  <c r="Q22" i="16"/>
  <c r="R22" i="16" s="1"/>
  <c r="Q21" i="16"/>
  <c r="R21" i="16" s="1"/>
  <c r="Q20" i="16"/>
  <c r="R20" i="16" s="1"/>
  <c r="Q19" i="16"/>
  <c r="R19" i="16" s="1"/>
  <c r="Q18" i="16"/>
  <c r="R18" i="16" s="1"/>
  <c r="Q17" i="16"/>
  <c r="R17" i="16" s="1"/>
  <c r="Q16" i="16"/>
  <c r="R16" i="16" s="1"/>
  <c r="Q15" i="16"/>
  <c r="R15" i="16" s="1"/>
  <c r="Q14" i="16"/>
  <c r="R14" i="16" s="1"/>
  <c r="Q13" i="16"/>
  <c r="R13" i="16" s="1"/>
  <c r="Q12" i="16"/>
  <c r="R12" i="16" s="1"/>
  <c r="Q11" i="16"/>
  <c r="R11" i="16" s="1"/>
  <c r="Q10" i="16"/>
  <c r="R10" i="16" s="1"/>
  <c r="Q9" i="16"/>
  <c r="R9" i="16" s="1"/>
  <c r="Q8" i="16"/>
  <c r="R8" i="16" s="1"/>
  <c r="P7" i="16"/>
  <c r="Q7" i="16" s="1"/>
  <c r="R7" i="16" s="1"/>
  <c r="H34" i="16"/>
  <c r="H10" i="8" s="1"/>
  <c r="B4" i="16"/>
  <c r="B3" i="16"/>
  <c r="B1" i="16"/>
  <c r="Q33" i="15"/>
  <c r="R33" i="15" s="1"/>
  <c r="Q32" i="15"/>
  <c r="R32" i="15" s="1"/>
  <c r="Q31" i="15"/>
  <c r="R31" i="15" s="1"/>
  <c r="Q30" i="15"/>
  <c r="R30" i="15" s="1"/>
  <c r="Q29" i="15"/>
  <c r="R29" i="15" s="1"/>
  <c r="Q28" i="15"/>
  <c r="R28" i="15" s="1"/>
  <c r="Q27" i="15"/>
  <c r="R27" i="15" s="1"/>
  <c r="Q26" i="15"/>
  <c r="R26" i="15" s="1"/>
  <c r="Q25" i="15"/>
  <c r="R25" i="15" s="1"/>
  <c r="Q24" i="15"/>
  <c r="R24" i="15" s="1"/>
  <c r="Q23" i="15"/>
  <c r="R23" i="15" s="1"/>
  <c r="Q22" i="15"/>
  <c r="R22" i="15" s="1"/>
  <c r="Q21" i="15"/>
  <c r="R21" i="15" s="1"/>
  <c r="Q20" i="15"/>
  <c r="R20" i="15" s="1"/>
  <c r="Q19" i="15"/>
  <c r="R19" i="15" s="1"/>
  <c r="Q18" i="15"/>
  <c r="R18" i="15" s="1"/>
  <c r="Q17" i="15"/>
  <c r="R17" i="15" s="1"/>
  <c r="Q16" i="15"/>
  <c r="R16" i="15" s="1"/>
  <c r="Q15" i="15"/>
  <c r="R15" i="15" s="1"/>
  <c r="Q14" i="15"/>
  <c r="R14" i="15" s="1"/>
  <c r="Q13" i="15"/>
  <c r="R13" i="15" s="1"/>
  <c r="Q12" i="15"/>
  <c r="R12" i="15" s="1"/>
  <c r="Q11" i="15"/>
  <c r="R11" i="15" s="1"/>
  <c r="Q10" i="15"/>
  <c r="R10" i="15" s="1"/>
  <c r="Q9" i="15"/>
  <c r="R9" i="15" s="1"/>
  <c r="Q8" i="15"/>
  <c r="R8" i="15" s="1"/>
  <c r="P7" i="15"/>
  <c r="P34" i="15" s="1"/>
  <c r="H34" i="15"/>
  <c r="B4" i="15"/>
  <c r="B3" i="15"/>
  <c r="B1" i="15"/>
  <c r="Q33" i="14"/>
  <c r="R33" i="14" s="1"/>
  <c r="Q32" i="14"/>
  <c r="R32" i="14" s="1"/>
  <c r="Q31" i="14"/>
  <c r="R31" i="14" s="1"/>
  <c r="Q30" i="14"/>
  <c r="R30" i="14" s="1"/>
  <c r="Q29" i="14"/>
  <c r="R29" i="14" s="1"/>
  <c r="Q28" i="14"/>
  <c r="R28" i="14" s="1"/>
  <c r="Q27" i="14"/>
  <c r="R27" i="14" s="1"/>
  <c r="Q26" i="14"/>
  <c r="R26" i="14" s="1"/>
  <c r="Q25" i="14"/>
  <c r="R25" i="14" s="1"/>
  <c r="Q24" i="14"/>
  <c r="R24" i="14" s="1"/>
  <c r="Q23" i="14"/>
  <c r="R23" i="14" s="1"/>
  <c r="Q22" i="14"/>
  <c r="R22" i="14" s="1"/>
  <c r="Q21" i="14"/>
  <c r="R21" i="14" s="1"/>
  <c r="Q20" i="14"/>
  <c r="R20" i="14" s="1"/>
  <c r="Q19" i="14"/>
  <c r="R19" i="14" s="1"/>
  <c r="Q18" i="14"/>
  <c r="R18" i="14" s="1"/>
  <c r="Q17" i="14"/>
  <c r="R17" i="14" s="1"/>
  <c r="Q16" i="14"/>
  <c r="R16" i="14" s="1"/>
  <c r="Q15" i="14"/>
  <c r="R15" i="14" s="1"/>
  <c r="Q14" i="14"/>
  <c r="R14" i="14" s="1"/>
  <c r="Q13" i="14"/>
  <c r="R13" i="14" s="1"/>
  <c r="Q12" i="14"/>
  <c r="R12" i="14" s="1"/>
  <c r="Q11" i="14"/>
  <c r="R11" i="14" s="1"/>
  <c r="Q10" i="14"/>
  <c r="R10" i="14" s="1"/>
  <c r="Q9" i="14"/>
  <c r="R9" i="14" s="1"/>
  <c r="Q8" i="14"/>
  <c r="R8" i="14" s="1"/>
  <c r="P7" i="14"/>
  <c r="P34" i="14" s="1"/>
  <c r="B4" i="14"/>
  <c r="B3" i="14"/>
  <c r="B1" i="14"/>
  <c r="Q33" i="13"/>
  <c r="R33" i="13" s="1"/>
  <c r="Q32" i="13"/>
  <c r="R32" i="13" s="1"/>
  <c r="Q31" i="13"/>
  <c r="R31" i="13" s="1"/>
  <c r="Q30" i="13"/>
  <c r="R30" i="13" s="1"/>
  <c r="Q29" i="13"/>
  <c r="R29" i="13" s="1"/>
  <c r="Q28" i="13"/>
  <c r="R28" i="13" s="1"/>
  <c r="Q27" i="13"/>
  <c r="R27" i="13" s="1"/>
  <c r="Q26" i="13"/>
  <c r="R26" i="13" s="1"/>
  <c r="Q25" i="13"/>
  <c r="R25" i="13" s="1"/>
  <c r="Q24" i="13"/>
  <c r="R24" i="13" s="1"/>
  <c r="Q23" i="13"/>
  <c r="R23" i="13" s="1"/>
  <c r="Q22" i="13"/>
  <c r="R22" i="13" s="1"/>
  <c r="Q21" i="13"/>
  <c r="R21" i="13" s="1"/>
  <c r="Q20" i="13"/>
  <c r="R20" i="13" s="1"/>
  <c r="Q19" i="13"/>
  <c r="R19" i="13" s="1"/>
  <c r="Q18" i="13"/>
  <c r="R18" i="13" s="1"/>
  <c r="Q17" i="13"/>
  <c r="R17" i="13" s="1"/>
  <c r="Q16" i="13"/>
  <c r="R16" i="13" s="1"/>
  <c r="Q15" i="13"/>
  <c r="R15" i="13" s="1"/>
  <c r="Q14" i="13"/>
  <c r="R14" i="13" s="1"/>
  <c r="Q13" i="13"/>
  <c r="R13" i="13" s="1"/>
  <c r="Q12" i="13"/>
  <c r="R12" i="13" s="1"/>
  <c r="Q11" i="13"/>
  <c r="R11" i="13" s="1"/>
  <c r="Q10" i="13"/>
  <c r="R10" i="13" s="1"/>
  <c r="Q9" i="13"/>
  <c r="R9" i="13" s="1"/>
  <c r="Q8" i="13"/>
  <c r="R8" i="13" s="1"/>
  <c r="P7" i="13"/>
  <c r="P34" i="13" s="1"/>
  <c r="Q7" i="13"/>
  <c r="R7" i="13" s="1"/>
  <c r="B4" i="13"/>
  <c r="B3" i="13"/>
  <c r="B1" i="13"/>
  <c r="Q8" i="9"/>
  <c r="R8" i="9" s="1"/>
  <c r="Q9" i="9"/>
  <c r="R9" i="9" s="1"/>
  <c r="Q10" i="9"/>
  <c r="R10" i="9" s="1"/>
  <c r="Q11" i="9"/>
  <c r="R11" i="9" s="1"/>
  <c r="Q12" i="9"/>
  <c r="R12" i="9" s="1"/>
  <c r="Q13" i="9"/>
  <c r="R13" i="9" s="1"/>
  <c r="Q14" i="9"/>
  <c r="R14" i="9" s="1"/>
  <c r="Q15" i="9"/>
  <c r="R15" i="9" s="1"/>
  <c r="Q16" i="9"/>
  <c r="R16" i="9" s="1"/>
  <c r="Q17" i="9"/>
  <c r="R17" i="9" s="1"/>
  <c r="Q18" i="9"/>
  <c r="R18" i="9" s="1"/>
  <c r="Q19" i="9"/>
  <c r="R19" i="9" s="1"/>
  <c r="Q20" i="9"/>
  <c r="R20" i="9" s="1"/>
  <c r="Q21" i="9"/>
  <c r="R21" i="9"/>
  <c r="Q22" i="9"/>
  <c r="R22" i="9" s="1"/>
  <c r="Q23" i="9"/>
  <c r="R23" i="9" s="1"/>
  <c r="Q24" i="9"/>
  <c r="R24" i="9" s="1"/>
  <c r="Q25" i="9"/>
  <c r="R25" i="9" s="1"/>
  <c r="Q26" i="9"/>
  <c r="R26" i="9" s="1"/>
  <c r="Q27" i="9"/>
  <c r="R27" i="9" s="1"/>
  <c r="Q28" i="9"/>
  <c r="R28" i="9" s="1"/>
  <c r="Q29" i="9"/>
  <c r="R29" i="9"/>
  <c r="Q30" i="9"/>
  <c r="R30" i="9" s="1"/>
  <c r="Q31" i="9"/>
  <c r="R31" i="9" s="1"/>
  <c r="Q32" i="9"/>
  <c r="R32" i="9" s="1"/>
  <c r="Q33" i="9"/>
  <c r="R33" i="9" s="1"/>
  <c r="P34" i="9"/>
  <c r="N17" i="8"/>
  <c r="O17" i="8"/>
  <c r="P17" i="8" s="1"/>
  <c r="N18" i="8"/>
  <c r="O18" i="8"/>
  <c r="P18" i="8" s="1"/>
  <c r="N19" i="8"/>
  <c r="O19" i="8"/>
  <c r="P19" i="8" s="1"/>
  <c r="N20" i="8"/>
  <c r="O20" i="8"/>
  <c r="P20" i="8" s="1"/>
  <c r="Q7" i="14" l="1"/>
  <c r="R7" i="14" s="1"/>
  <c r="Q7" i="15"/>
  <c r="R7" i="15" s="1"/>
  <c r="Q34" i="15"/>
  <c r="R34" i="15" s="1"/>
  <c r="H9" i="8"/>
  <c r="P34" i="16"/>
  <c r="Q34" i="16" s="1"/>
  <c r="R34" i="16" s="1"/>
  <c r="H34" i="13"/>
  <c r="B4" i="9"/>
  <c r="B3" i="9"/>
  <c r="B4" i="8"/>
  <c r="B3" i="8"/>
  <c r="Q34" i="14" l="1"/>
  <c r="R34" i="14" s="1"/>
  <c r="H8" i="8"/>
  <c r="Q34" i="13"/>
  <c r="R34" i="13" s="1"/>
  <c r="H7" i="8"/>
  <c r="H6" i="8"/>
  <c r="R7" i="9"/>
  <c r="N21" i="8"/>
  <c r="O21" i="8"/>
  <c r="P21" i="8" s="1"/>
  <c r="O15" i="8"/>
  <c r="P15" i="8" s="1"/>
  <c r="O14" i="8"/>
  <c r="P14" i="8" s="1"/>
  <c r="O22" i="8"/>
  <c r="P22" i="8" s="1"/>
  <c r="N22" i="8"/>
  <c r="N16" i="8"/>
  <c r="O16" i="8"/>
  <c r="P16" i="8" s="1"/>
  <c r="N29" i="8"/>
  <c r="O29" i="8"/>
  <c r="P29" i="8" s="1"/>
  <c r="O13" i="8"/>
  <c r="P13" i="8" s="1"/>
  <c r="N24" i="8"/>
  <c r="O24" i="8"/>
  <c r="P24" i="8" s="1"/>
  <c r="N32" i="8"/>
  <c r="O32" i="8"/>
  <c r="P32" i="8" s="1"/>
  <c r="O31" i="8"/>
  <c r="P31" i="8" s="1"/>
  <c r="N31" i="8"/>
  <c r="N30" i="8"/>
  <c r="O30" i="8"/>
  <c r="P30" i="8" s="1"/>
  <c r="N28" i="8"/>
  <c r="O28" i="8"/>
  <c r="P28" i="8" s="1"/>
  <c r="O12" i="8"/>
  <c r="P12" i="8" s="1"/>
  <c r="N27" i="8"/>
  <c r="O27" i="8"/>
  <c r="P27" i="8" s="1"/>
  <c r="O23" i="8"/>
  <c r="P23" i="8" s="1"/>
  <c r="N23" i="8"/>
  <c r="N26" i="8"/>
  <c r="O26" i="8"/>
  <c r="P26" i="8" s="1"/>
  <c r="N33" i="8"/>
  <c r="O33" i="8"/>
  <c r="P33" i="8" s="1"/>
  <c r="O11" i="8"/>
  <c r="P11" i="8" s="1"/>
  <c r="O10" i="8"/>
  <c r="P10" i="8" s="1"/>
  <c r="O25" i="8"/>
  <c r="P25" i="8" s="1"/>
  <c r="N25" i="8"/>
  <c r="O9" i="8"/>
  <c r="P9" i="8" s="1"/>
  <c r="H34" i="8" l="1"/>
  <c r="C1" i="23"/>
  <c r="C1" i="22"/>
  <c r="C1" i="19"/>
  <c r="C1" i="18"/>
  <c r="C1" i="20"/>
  <c r="C1" i="8"/>
  <c r="P16" i="2"/>
  <c r="M14" i="2" s="1"/>
  <c r="O8" i="8"/>
  <c r="P8" i="8" s="1"/>
  <c r="C1" i="9"/>
  <c r="Q34" i="9"/>
  <c r="R34" i="9" s="1"/>
  <c r="B1" i="8"/>
  <c r="B1" i="9"/>
  <c r="O6" i="8" l="1"/>
  <c r="P6" i="8" l="1"/>
  <c r="C1" i="14" l="1"/>
  <c r="C1" i="15"/>
  <c r="C1" i="16"/>
  <c r="C1" i="13"/>
  <c r="N34" i="8"/>
  <c r="O7" i="8" l="1"/>
  <c r="P7" i="8" s="1"/>
  <c r="O34" i="8" l="1"/>
  <c r="P34" i="8" s="1"/>
</calcChain>
</file>

<file path=xl/sharedStrings.xml><?xml version="1.0" encoding="utf-8"?>
<sst xmlns="http://schemas.openxmlformats.org/spreadsheetml/2006/main" count="562" uniqueCount="171">
  <si>
    <r>
      <rPr>
        <sz val="22"/>
        <color theme="1"/>
        <rFont val="游明朝"/>
        <family val="1"/>
      </rPr>
      <t>御　見　積　書</t>
    </r>
    <phoneticPr fontId="0"/>
  </si>
  <si>
    <r>
      <rPr>
        <sz val="8"/>
        <color theme="1"/>
        <rFont val="游ゴシック"/>
        <family val="3"/>
      </rPr>
      <t>見積番号：</t>
    </r>
    <rPh sb="0" eb="2">
      <t>ミツモリ</t>
    </rPh>
    <rPh sb="2" eb="4">
      <t>バンゴウ</t>
    </rPh>
    <phoneticPr fontId="0"/>
  </si>
  <si>
    <r>
      <rPr>
        <sz val="8"/>
        <color theme="1"/>
        <rFont val="游ゴシック"/>
        <family val="3"/>
      </rPr>
      <t>見積作成日：</t>
    </r>
    <rPh sb="0" eb="2">
      <t>ミツモリ</t>
    </rPh>
    <rPh sb="2" eb="4">
      <t>サクセイ</t>
    </rPh>
    <rPh sb="4" eb="5">
      <t>ビ</t>
    </rPh>
    <phoneticPr fontId="0"/>
  </si>
  <si>
    <r>
      <rPr>
        <sz val="9"/>
        <color theme="1"/>
        <rFont val="游明朝"/>
        <family val="1"/>
      </rPr>
      <t>下記の通り御見積り申し上げます。</t>
    </r>
    <rPh sb="0" eb="2">
      <t>カキ</t>
    </rPh>
    <rPh sb="3" eb="4">
      <t>トオ</t>
    </rPh>
    <rPh sb="5" eb="8">
      <t>オミツモリ</t>
    </rPh>
    <rPh sb="9" eb="10">
      <t>モウ</t>
    </rPh>
    <rPh sb="11" eb="12">
      <t>ア</t>
    </rPh>
    <phoneticPr fontId="0"/>
  </si>
  <si>
    <r>
      <rPr>
        <sz val="15"/>
        <color theme="1"/>
        <rFont val="游明朝"/>
        <family val="1"/>
      </rPr>
      <t>御見積金額</t>
    </r>
    <rPh sb="0" eb="3">
      <t>オミツモリ</t>
    </rPh>
    <rPh sb="3" eb="5">
      <t>キンガク</t>
    </rPh>
    <phoneticPr fontId="0"/>
  </si>
  <si>
    <r>
      <rPr>
        <sz val="15"/>
        <color theme="1"/>
        <rFont val="游明朝"/>
        <family val="1"/>
      </rPr>
      <t>－（税込）</t>
    </r>
    <rPh sb="2" eb="4">
      <t>ゼイコ</t>
    </rPh>
    <phoneticPr fontId="0"/>
  </si>
  <si>
    <r>
      <rPr>
        <sz val="9"/>
        <color theme="1"/>
        <rFont val="游明朝"/>
        <family val="1"/>
      </rPr>
      <t>※表示金額には消費税</t>
    </r>
    <rPh sb="1" eb="3">
      <t>ヒョウジ</t>
    </rPh>
    <rPh sb="3" eb="5">
      <t>キンガク</t>
    </rPh>
    <rPh sb="7" eb="10">
      <t>ショウヒゼイ</t>
    </rPh>
    <phoneticPr fontId="0"/>
  </si>
  <si>
    <r>
      <rPr>
        <sz val="9"/>
        <color theme="1"/>
        <rFont val="游明朝"/>
        <family val="1"/>
      </rPr>
      <t>が含まれております。</t>
    </r>
    <rPh sb="1" eb="2">
      <t>フク</t>
    </rPh>
    <phoneticPr fontId="0"/>
  </si>
  <si>
    <r>
      <rPr>
        <sz val="11"/>
        <color theme="1"/>
        <rFont val="Meiryo UI"/>
        <family val="3"/>
      </rPr>
      <t>〒</t>
    </r>
    <phoneticPr fontId="0"/>
  </si>
  <si>
    <r>
      <rPr>
        <sz val="11"/>
        <color theme="1"/>
        <rFont val="游明朝"/>
        <family val="1"/>
      </rPr>
      <t>件名:</t>
    </r>
    <rPh sb="0" eb="2">
      <t>ケンメイ</t>
    </rPh>
    <phoneticPr fontId="0"/>
  </si>
  <si>
    <r>
      <rPr>
        <sz val="11"/>
        <color theme="1"/>
        <rFont val="游明朝"/>
        <family val="1"/>
      </rPr>
      <t>工事場所:</t>
    </r>
    <rPh sb="0" eb="2">
      <t>コウジ</t>
    </rPh>
    <rPh sb="2" eb="4">
      <t>バショ</t>
    </rPh>
    <phoneticPr fontId="0"/>
  </si>
  <si>
    <r>
      <rPr>
        <sz val="11"/>
        <color theme="1"/>
        <rFont val="游明朝"/>
        <family val="1"/>
      </rPr>
      <t>担当</t>
    </r>
    <rPh sb="0" eb="2">
      <t>タントウ</t>
    </rPh>
    <phoneticPr fontId="0"/>
  </si>
  <si>
    <r>
      <rPr>
        <sz val="11"/>
        <color theme="1"/>
        <rFont val="游明朝"/>
        <family val="1"/>
      </rPr>
      <t>工事概要:</t>
    </r>
    <rPh sb="0" eb="2">
      <t>コウジ</t>
    </rPh>
    <rPh sb="2" eb="4">
      <t>ガイヨウ</t>
    </rPh>
    <phoneticPr fontId="0"/>
  </si>
  <si>
    <r>
      <rPr>
        <sz val="11"/>
        <color theme="1"/>
        <rFont val="游明朝"/>
        <family val="1"/>
      </rPr>
      <t>見積有効期限:</t>
    </r>
    <rPh sb="0" eb="2">
      <t>ミツモリ</t>
    </rPh>
    <rPh sb="2" eb="4">
      <t>ユウコウ</t>
    </rPh>
    <rPh sb="4" eb="6">
      <t>キゲン</t>
    </rPh>
    <phoneticPr fontId="0"/>
  </si>
  <si>
    <r>
      <rPr>
        <sz val="11"/>
        <color theme="1"/>
        <rFont val="游明朝"/>
        <family val="1"/>
      </rPr>
      <t>工期:</t>
    </r>
    <rPh sb="0" eb="2">
      <t>コウキ</t>
    </rPh>
    <phoneticPr fontId="0"/>
  </si>
  <si>
    <r>
      <rPr>
        <sz val="11"/>
        <color theme="1"/>
        <rFont val="ＭＳ 明朝"/>
        <family val="1"/>
      </rPr>
      <t>備考</t>
    </r>
    <rPh sb="0" eb="2">
      <t>ビコウ</t>
    </rPh>
    <phoneticPr fontId="0"/>
  </si>
  <si>
    <t>見　積　内　訳　書</t>
  </si>
  <si>
    <r>
      <rPr>
        <sz val="10"/>
        <color theme="1"/>
        <rFont val="ＭＳ 明朝"/>
        <family val="1"/>
      </rPr>
      <t>No.</t>
    </r>
    <phoneticPr fontId="0"/>
  </si>
  <si>
    <r>
      <rPr>
        <sz val="10"/>
        <color theme="1"/>
        <rFont val="ＭＳ 明朝"/>
        <family val="1"/>
      </rPr>
      <t>項目</t>
    </r>
    <phoneticPr fontId="0"/>
  </si>
  <si>
    <r>
      <rPr>
        <sz val="10"/>
        <color theme="1"/>
        <rFont val="ＭＳ 明朝"/>
        <family val="1"/>
      </rPr>
      <t>仕様・摘要</t>
    </r>
    <phoneticPr fontId="0"/>
  </si>
  <si>
    <r>
      <rPr>
        <sz val="10"/>
        <color theme="1"/>
        <rFont val="ＭＳ 明朝"/>
        <family val="1"/>
      </rPr>
      <t>数量</t>
    </r>
    <phoneticPr fontId="0"/>
  </si>
  <si>
    <r>
      <rPr>
        <sz val="10"/>
        <color theme="1"/>
        <rFont val="ＭＳ 明朝"/>
        <family val="1"/>
      </rPr>
      <t>単位</t>
    </r>
    <phoneticPr fontId="0"/>
  </si>
  <si>
    <r>
      <rPr>
        <sz val="10"/>
        <color theme="1"/>
        <rFont val="ＭＳ 明朝"/>
        <family val="1"/>
      </rPr>
      <t>単価</t>
    </r>
    <phoneticPr fontId="0"/>
  </si>
  <si>
    <r>
      <rPr>
        <sz val="10"/>
        <color theme="1"/>
        <rFont val="ＭＳ 明朝"/>
        <family val="1"/>
      </rPr>
      <t>金額</t>
    </r>
    <phoneticPr fontId="0"/>
  </si>
  <si>
    <r>
      <rPr>
        <sz val="11"/>
        <color theme="1"/>
        <rFont val="ＭＳ 明朝"/>
        <family val="1"/>
      </rPr>
      <t>備考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</si>
  <si>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</si>
  <si>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</si>
  <si>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</si>
  <si>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</si>
  <si>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</si>
  <si>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</si>
  <si>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</si>
  <si>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</si>
  <si>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</si>
  <si>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</si>
  <si>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</si>
  <si>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</si>
  <si>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</si>
  <si>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</si>
  <si>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</si>
  <si>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</si>
  <si>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</si>
  <si>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</si>
  <si>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</si>
  <si>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</si>
  <si>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</si>
  <si>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</si>
  <si>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</si>
  <si>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</si>
  <si>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t>【合計】(税抜き)</t>
  </si>
  <si>
    <r>
      <rPr>
        <sz val="1"/>
        <color theme="1"/>
        <rFont val="ＭＳ 明朝"/>
        <family val="1"/>
      </rPr>
      <t xml:space="preserve"> </t>
    </r>
    <phoneticPr fontId="0"/>
  </si>
  <si>
    <t>見　積　明　細　書</t>
  </si>
  <si>
    <r>
      <rPr>
        <sz val="10"/>
        <color theme="1"/>
        <rFont val="ＭＳ 明朝"/>
        <family val="1"/>
      </rPr>
      <t>No.</t>
    </r>
    <phoneticPr fontId="0"/>
  </si>
  <si>
    <r>
      <rPr>
        <sz val="10"/>
        <color theme="1"/>
        <rFont val="ＭＳ 明朝"/>
        <family val="1"/>
      </rPr>
      <t>項目</t>
    </r>
    <phoneticPr fontId="0"/>
  </si>
  <si>
    <r>
      <rPr>
        <sz val="10"/>
        <color theme="1"/>
        <rFont val="ＭＳ 明朝"/>
        <family val="1"/>
      </rPr>
      <t>仕様・摘要</t>
    </r>
    <phoneticPr fontId="0"/>
  </si>
  <si>
    <r>
      <rPr>
        <sz val="10"/>
        <color theme="1"/>
        <rFont val="ＭＳ 明朝"/>
        <family val="1"/>
      </rPr>
      <t>数量</t>
    </r>
    <phoneticPr fontId="0"/>
  </si>
  <si>
    <r>
      <rPr>
        <sz val="10"/>
        <color theme="1"/>
        <rFont val="ＭＳ 明朝"/>
        <family val="1"/>
      </rPr>
      <t>単位</t>
    </r>
    <phoneticPr fontId="0"/>
  </si>
  <si>
    <r>
      <rPr>
        <sz val="10"/>
        <color theme="1"/>
        <rFont val="ＭＳ 明朝"/>
        <family val="1"/>
      </rPr>
      <t>単価</t>
    </r>
    <phoneticPr fontId="0"/>
  </si>
  <si>
    <r>
      <rPr>
        <sz val="10"/>
        <color theme="1"/>
        <rFont val="ＭＳ 明朝"/>
        <family val="1"/>
      </rPr>
      <t>金額</t>
    </r>
    <phoneticPr fontId="0"/>
  </si>
  <si>
    <r>
      <rPr>
        <sz val="11"/>
        <color theme="1"/>
        <rFont val="ＭＳ 明朝"/>
        <family val="1"/>
      </rPr>
      <t>備考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</si>
  <si>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</si>
  <si>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t>う</t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</si>
  <si>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</si>
  <si>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</si>
  <si>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</si>
  <si>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</si>
  <si>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</si>
  <si>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</si>
  <si>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</si>
  <si>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</si>
  <si>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</si>
  <si>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</si>
  <si>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</si>
  <si>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</si>
  <si>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</si>
  <si>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</si>
  <si>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</si>
  <si>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</si>
  <si>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</si>
  <si>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</si>
  <si>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</si>
  <si>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</si>
  <si>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</si>
  <si>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</si>
  <si>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</si>
  <si>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t>【小計】(税抜き)</t>
  </si>
  <si>
    <r>
      <rPr>
        <sz val="1"/>
        <color theme="1"/>
        <rFont val="ＭＳ 明朝"/>
        <family val="1"/>
      </rPr>
      <t xml:space="preserve"> </t>
    </r>
    <phoneticPr fontId="0"/>
  </si>
  <si>
    <t>○○様</t>
    <phoneticPr fontId="1"/>
  </si>
  <si>
    <t>00000001</t>
    <phoneticPr fontId="1"/>
  </si>
  <si>
    <t>2020年01月01日</t>
    <phoneticPr fontId="1"/>
  </si>
  <si>
    <t>000-0000</t>
  </si>
  <si>
    <t>〇〇件○○市○○町</t>
  </si>
  <si>
    <t>〇〇ビル</t>
    <phoneticPr fontId="1"/>
  </si>
  <si>
    <t>TEL:000-0000-0000</t>
    <phoneticPr fontId="1"/>
  </si>
  <si>
    <t>MAIL:sample@sample.com</t>
    <phoneticPr fontId="1"/>
  </si>
  <si>
    <t>FAX：000-0000-0000</t>
    <phoneticPr fontId="1"/>
  </si>
  <si>
    <t>リノベーション工事</t>
    <phoneticPr fontId="1"/>
  </si>
  <si>
    <t>東京都○○ 1-1-2</t>
    <phoneticPr fontId="1"/>
  </si>
  <si>
    <t>内容:</t>
    <rPh sb="0" eb="2">
      <t>ナイヨウ</t>
    </rPh>
    <phoneticPr fontId="0"/>
  </si>
  <si>
    <t>〇〇の内容</t>
    <rPh sb="3" eb="5">
      <t>ナイヨウ</t>
    </rPh>
    <phoneticPr fontId="1"/>
  </si>
  <si>
    <t>作成日より1ヵ月</t>
    <phoneticPr fontId="1"/>
  </si>
  <si>
    <t>2週間</t>
    <phoneticPr fontId="1"/>
  </si>
  <si>
    <t>○○の備考</t>
    <phoneticPr fontId="1"/>
  </si>
  <si>
    <t>支払条件:</t>
    <rPh sb="0" eb="2">
      <t>シハライ</t>
    </rPh>
    <rPh sb="2" eb="4">
      <t>ジョウケン</t>
    </rPh>
    <phoneticPr fontId="0"/>
  </si>
  <si>
    <t>なし</t>
    <phoneticPr fontId="1"/>
  </si>
  <si>
    <t>000-0000</t>
    <phoneticPr fontId="1"/>
  </si>
  <si>
    <t>○○件○○市○○区</t>
    <rPh sb="2" eb="3">
      <t>ケン</t>
    </rPh>
    <rPh sb="5" eb="6">
      <t>シ</t>
    </rPh>
    <rPh sb="8" eb="9">
      <t>ク</t>
    </rPh>
    <phoneticPr fontId="1"/>
  </si>
  <si>
    <t>○○ビル</t>
    <phoneticPr fontId="1"/>
  </si>
  <si>
    <t>FAX：000-0000-0000</t>
    <phoneticPr fontId="1"/>
  </si>
  <si>
    <t>TEL：000-0000-0000</t>
    <phoneticPr fontId="1"/>
  </si>
  <si>
    <t>MAIL:sample@sample.com</t>
    <phoneticPr fontId="1"/>
  </si>
  <si>
    <t>000000000001</t>
    <phoneticPr fontId="1"/>
  </si>
  <si>
    <t>2020年01月01日</t>
    <rPh sb="4" eb="5">
      <t>ネン</t>
    </rPh>
    <rPh sb="7" eb="8">
      <t>ガツ</t>
    </rPh>
    <rPh sb="10" eb="11">
      <t>ニチ</t>
    </rPh>
    <phoneticPr fontId="1"/>
  </si>
  <si>
    <t>サンプル</t>
    <phoneticPr fontId="1"/>
  </si>
  <si>
    <t>サンプル工事</t>
    <rPh sb="4" eb="6">
      <t>コウジ</t>
    </rPh>
    <phoneticPr fontId="1"/>
  </si>
  <si>
    <t>原価管理</t>
    <rPh sb="0" eb="2">
      <t>ゲンカ</t>
    </rPh>
    <rPh sb="2" eb="4">
      <t>カンリ</t>
    </rPh>
    <phoneticPr fontId="1"/>
  </si>
  <si>
    <t>原価</t>
    <rPh sb="0" eb="2">
      <t>ゲンカ</t>
    </rPh>
    <phoneticPr fontId="0"/>
  </si>
  <si>
    <t>粗利</t>
    <rPh sb="0" eb="2">
      <t>アラリ</t>
    </rPh>
    <phoneticPr fontId="0"/>
  </si>
  <si>
    <t>粗利率</t>
    <rPh sb="0" eb="2">
      <t>アラリ</t>
    </rPh>
    <rPh sb="2" eb="3">
      <t>リツ</t>
    </rPh>
    <phoneticPr fontId="0"/>
  </si>
  <si>
    <r>
      <rPr>
        <sz val="11"/>
        <color theme="1"/>
        <rFont val="ＭＳ 明朝"/>
        <family val="1"/>
      </rPr>
      <t>数量</t>
    </r>
    <phoneticPr fontId="0"/>
  </si>
  <si>
    <t>原単価</t>
    <rPh sb="0" eb="1">
      <t>ゲン</t>
    </rPh>
    <phoneticPr fontId="0"/>
  </si>
  <si>
    <r>
      <rPr>
        <sz val="11"/>
        <color theme="1"/>
        <rFont val="ＭＳ 明朝"/>
        <family val="1"/>
      </rPr>
      <t>金額</t>
    </r>
    <phoneticPr fontId="0"/>
  </si>
  <si>
    <t>サンプル階層①</t>
    <phoneticPr fontId="1"/>
  </si>
  <si>
    <t>サンプル階層②</t>
    <phoneticPr fontId="1"/>
  </si>
  <si>
    <t>サンプル階層③</t>
    <phoneticPr fontId="1"/>
  </si>
  <si>
    <t>サンプル階層④</t>
    <phoneticPr fontId="1"/>
  </si>
  <si>
    <t>サンプル階層⑤</t>
    <phoneticPr fontId="1"/>
  </si>
  <si>
    <t>見　積　明　細　書</t>
    <phoneticPr fontId="1"/>
  </si>
  <si>
    <t>消費税</t>
    <rPh sb="0" eb="3">
      <t>ショウヒゼイ</t>
    </rPh>
    <phoneticPr fontId="1"/>
  </si>
  <si>
    <t>%</t>
    <phoneticPr fontId="1"/>
  </si>
  <si>
    <t>サンプル明細1-1</t>
    <rPh sb="4" eb="6">
      <t>メイサイ</t>
    </rPh>
    <phoneticPr fontId="1"/>
  </si>
  <si>
    <t>式</t>
    <rPh sb="0" eb="1">
      <t>シキ</t>
    </rPh>
    <phoneticPr fontId="1"/>
  </si>
  <si>
    <t>サンプル明細2-1</t>
    <rPh sb="4" eb="6">
      <t>メイサイ</t>
    </rPh>
    <phoneticPr fontId="1"/>
  </si>
  <si>
    <t>サンプル明細3-1</t>
    <rPh sb="4" eb="6">
      <t>メイサイ</t>
    </rPh>
    <phoneticPr fontId="1"/>
  </si>
  <si>
    <t>サンプル明細4-1</t>
    <rPh sb="4" eb="6">
      <t>メイサイ</t>
    </rPh>
    <phoneticPr fontId="1"/>
  </si>
  <si>
    <t>サンプル明細5-1</t>
    <rPh sb="4" eb="6">
      <t>メイサイ</t>
    </rPh>
    <phoneticPr fontId="1"/>
  </si>
  <si>
    <t>※初期値として10％が入っています。</t>
    <rPh sb="1" eb="4">
      <t>ショキチ</t>
    </rPh>
    <rPh sb="11" eb="12">
      <t>ハイ</t>
    </rPh>
    <phoneticPr fontId="1"/>
  </si>
  <si>
    <t>※列：金額は、数式が入っています。ご注意ください。</t>
    <rPh sb="1" eb="2">
      <t>レツ</t>
    </rPh>
    <rPh sb="3" eb="5">
      <t>キンガク</t>
    </rPh>
    <rPh sb="7" eb="9">
      <t>スウシキ</t>
    </rPh>
    <rPh sb="10" eb="11">
      <t>ハイ</t>
    </rPh>
    <rPh sb="18" eb="20">
      <t>チュウイ</t>
    </rPh>
    <phoneticPr fontId="1"/>
  </si>
  <si>
    <t>③シート：明細に各分類（階層）ごとの明細を入力します。</t>
    <rPh sb="5" eb="7">
      <t>メイサイ</t>
    </rPh>
    <rPh sb="8" eb="11">
      <t>カクブンルイ</t>
    </rPh>
    <rPh sb="12" eb="14">
      <t>カイソウ</t>
    </rPh>
    <rPh sb="18" eb="20">
      <t>メイサイ</t>
    </rPh>
    <rPh sb="21" eb="23">
      <t>ニュウリョク</t>
    </rPh>
    <phoneticPr fontId="1"/>
  </si>
  <si>
    <t>②入力した①は、シート：明細に反映されます。</t>
    <rPh sb="1" eb="3">
      <t>ニュウリョク</t>
    </rPh>
    <rPh sb="12" eb="14">
      <t>メイサイ</t>
    </rPh>
    <rPh sb="15" eb="17">
      <t>ハンエイ</t>
    </rPh>
    <phoneticPr fontId="1"/>
  </si>
  <si>
    <t>①シート：小計に、分類（階層）を入力します。</t>
    <rPh sb="5" eb="7">
      <t>ショウケイ</t>
    </rPh>
    <rPh sb="9" eb="11">
      <t>ブンルイ</t>
    </rPh>
    <rPh sb="12" eb="14">
      <t>カイソウ</t>
    </rPh>
    <rPh sb="16" eb="18">
      <t>ニュウリョク</t>
    </rPh>
    <phoneticPr fontId="1"/>
  </si>
  <si>
    <t>【入力手順】</t>
    <rPh sb="1" eb="3">
      <t>ニュウリョク</t>
    </rPh>
    <rPh sb="3" eb="5">
      <t>テジュン</t>
    </rPh>
    <phoneticPr fontId="1"/>
  </si>
  <si>
    <r>
      <rPr>
        <sz val="11"/>
        <rFont val="ＭＳ 明朝"/>
        <family val="1"/>
      </rPr>
      <t>備考</t>
    </r>
    <rPh sb="0" eb="2">
      <t>ビコウ</t>
    </rPh>
    <phoneticPr fontId="0"/>
  </si>
  <si>
    <r>
      <rPr>
        <sz val="11"/>
        <rFont val="游明朝"/>
        <family val="1"/>
      </rPr>
      <t>工期:</t>
    </r>
    <rPh sb="0" eb="2">
      <t>コウキ</t>
    </rPh>
    <phoneticPr fontId="0"/>
  </si>
  <si>
    <r>
      <rPr>
        <sz val="11"/>
        <rFont val="游明朝"/>
        <family val="1"/>
      </rPr>
      <t>見積有効期限:</t>
    </r>
    <rPh sb="0" eb="2">
      <t>ミツモリ</t>
    </rPh>
    <rPh sb="2" eb="4">
      <t>ユウコウ</t>
    </rPh>
    <rPh sb="4" eb="6">
      <t>キゲン</t>
    </rPh>
    <phoneticPr fontId="0"/>
  </si>
  <si>
    <r>
      <rPr>
        <sz val="11"/>
        <rFont val="游明朝"/>
        <family val="1"/>
      </rPr>
      <t>担当</t>
    </r>
    <rPh sb="0" eb="2">
      <t>タントウ</t>
    </rPh>
    <phoneticPr fontId="0"/>
  </si>
  <si>
    <r>
      <rPr>
        <sz val="11"/>
        <rFont val="游明朝"/>
        <family val="1"/>
      </rPr>
      <t>工事場所:</t>
    </r>
    <rPh sb="0" eb="2">
      <t>コウジ</t>
    </rPh>
    <rPh sb="2" eb="4">
      <t>バショ</t>
    </rPh>
    <phoneticPr fontId="0"/>
  </si>
  <si>
    <r>
      <rPr>
        <sz val="11"/>
        <rFont val="游明朝"/>
        <family val="1"/>
      </rPr>
      <t>件名:</t>
    </r>
    <rPh sb="0" eb="2">
      <t>ケンメイ</t>
    </rPh>
    <phoneticPr fontId="0"/>
  </si>
  <si>
    <r>
      <rPr>
        <b/>
        <sz val="11"/>
        <rFont val="Meiryo UI"/>
        <family val="3"/>
      </rPr>
      <t>〒</t>
    </r>
    <phoneticPr fontId="0"/>
  </si>
  <si>
    <r>
      <rPr>
        <sz val="9"/>
        <rFont val="游明朝"/>
        <family val="1"/>
      </rPr>
      <t>が含まれております。</t>
    </r>
    <rPh sb="1" eb="2">
      <t>フク</t>
    </rPh>
    <phoneticPr fontId="0"/>
  </si>
  <si>
    <r>
      <rPr>
        <sz val="9"/>
        <rFont val="游明朝"/>
        <family val="1"/>
      </rPr>
      <t>※表示金額には消費税</t>
    </r>
    <rPh sb="1" eb="3">
      <t>ヒョウジ</t>
    </rPh>
    <rPh sb="3" eb="5">
      <t>キンガク</t>
    </rPh>
    <rPh sb="7" eb="10">
      <t>ショウヒゼイ</t>
    </rPh>
    <phoneticPr fontId="0"/>
  </si>
  <si>
    <r>
      <rPr>
        <sz val="15"/>
        <rFont val="游明朝"/>
        <family val="1"/>
      </rPr>
      <t>－（税込）</t>
    </r>
    <rPh sb="2" eb="4">
      <t>ゼイコ</t>
    </rPh>
    <phoneticPr fontId="0"/>
  </si>
  <si>
    <r>
      <rPr>
        <sz val="15"/>
        <rFont val="游明朝"/>
        <family val="1"/>
      </rPr>
      <t>御見積金額</t>
    </r>
    <rPh sb="0" eb="3">
      <t>オミツモリ</t>
    </rPh>
    <rPh sb="3" eb="5">
      <t>キンガク</t>
    </rPh>
    <phoneticPr fontId="0"/>
  </si>
  <si>
    <r>
      <rPr>
        <sz val="9"/>
        <rFont val="游明朝"/>
        <family val="1"/>
      </rPr>
      <t>下記の通り御見積り申し上げます。</t>
    </r>
    <rPh sb="0" eb="2">
      <t>カキ</t>
    </rPh>
    <rPh sb="3" eb="4">
      <t>トオ</t>
    </rPh>
    <rPh sb="5" eb="8">
      <t>オミツモリ</t>
    </rPh>
    <rPh sb="9" eb="10">
      <t>モウ</t>
    </rPh>
    <rPh sb="11" eb="12">
      <t>ア</t>
    </rPh>
    <phoneticPr fontId="0"/>
  </si>
  <si>
    <r>
      <rPr>
        <sz val="8"/>
        <rFont val="游ゴシック"/>
        <family val="3"/>
      </rPr>
      <t>見積作成日：</t>
    </r>
    <rPh sb="0" eb="2">
      <t>ミツモリ</t>
    </rPh>
    <rPh sb="2" eb="4">
      <t>サクセイ</t>
    </rPh>
    <rPh sb="4" eb="5">
      <t>ビ</t>
    </rPh>
    <phoneticPr fontId="0"/>
  </si>
  <si>
    <r>
      <rPr>
        <sz val="8"/>
        <rFont val="游ゴシック"/>
        <family val="3"/>
      </rPr>
      <t>見積番号：</t>
    </r>
    <rPh sb="0" eb="2">
      <t>ミツモリ</t>
    </rPh>
    <rPh sb="2" eb="4">
      <t>バンゴウ</t>
    </rPh>
    <phoneticPr fontId="0"/>
  </si>
  <si>
    <r>
      <rPr>
        <sz val="22"/>
        <rFont val="游明朝"/>
        <family val="1"/>
      </rPr>
      <t>御　見　積　書</t>
    </r>
    <phoneticPr fontId="0"/>
  </si>
  <si>
    <t>【原価計算方法】</t>
    <rPh sb="1" eb="3">
      <t>ゲンカ</t>
    </rPh>
    <rPh sb="3" eb="5">
      <t>ケイサン</t>
    </rPh>
    <rPh sb="5" eb="7">
      <t>ホウホウ</t>
    </rPh>
    <phoneticPr fontId="1"/>
  </si>
  <si>
    <t>①各シートの原価管理表に、数量、原単価を入力すると原価金額・粗利・粗利率が表示されます。</t>
    <rPh sb="1" eb="2">
      <t>カク</t>
    </rPh>
    <rPh sb="6" eb="8">
      <t>ゲンカ</t>
    </rPh>
    <rPh sb="8" eb="10">
      <t>カンリ</t>
    </rPh>
    <rPh sb="10" eb="11">
      <t>ヒョウ</t>
    </rPh>
    <rPh sb="13" eb="15">
      <t>スウリョウ</t>
    </rPh>
    <rPh sb="16" eb="19">
      <t>ゲンタンカ</t>
    </rPh>
    <rPh sb="20" eb="22">
      <t>ニュウリョク</t>
    </rPh>
    <rPh sb="25" eb="27">
      <t>ゲンカ</t>
    </rPh>
    <rPh sb="27" eb="29">
      <t>キンガク</t>
    </rPh>
    <rPh sb="30" eb="32">
      <t>アラリ</t>
    </rPh>
    <rPh sb="33" eb="36">
      <t>アラリリツ</t>
    </rPh>
    <rPh sb="37" eb="39">
      <t>ヒョウジ</t>
    </rPh>
    <phoneticPr fontId="1"/>
  </si>
  <si>
    <t>②①をもとに見積書を作成することで、利益を確保することができます。</t>
    <rPh sb="6" eb="8">
      <t>ミツモリ</t>
    </rPh>
    <rPh sb="8" eb="9">
      <t>ショ</t>
    </rPh>
    <rPh sb="10" eb="12">
      <t>サクセイ</t>
    </rPh>
    <rPh sb="18" eb="20">
      <t>リエキ</t>
    </rPh>
    <rPh sb="21" eb="23">
      <t>カクホ</t>
    </rPh>
    <phoneticPr fontId="1"/>
  </si>
  <si>
    <t>サンプル階層⑥</t>
    <phoneticPr fontId="1"/>
  </si>
  <si>
    <t>サンプル階層⑦</t>
    <phoneticPr fontId="1"/>
  </si>
  <si>
    <t>サンプル階層⑧</t>
    <phoneticPr fontId="1"/>
  </si>
  <si>
    <t>サンプル階層⑨</t>
    <phoneticPr fontId="1"/>
  </si>
  <si>
    <t>サンプル階層⑩</t>
    <phoneticPr fontId="1"/>
  </si>
  <si>
    <t>サンプル明細6-1</t>
    <rPh sb="4" eb="6">
      <t>メイサイ</t>
    </rPh>
    <phoneticPr fontId="1"/>
  </si>
  <si>
    <t>サンプル明細7-1</t>
    <rPh sb="4" eb="6">
      <t>メイサイ</t>
    </rPh>
    <phoneticPr fontId="1"/>
  </si>
  <si>
    <t>サンプル明細8-1</t>
    <rPh sb="4" eb="6">
      <t>メイサイ</t>
    </rPh>
    <phoneticPr fontId="1"/>
  </si>
  <si>
    <t>サンプル明細9-1</t>
    <rPh sb="4" eb="6">
      <t>メイサイ</t>
    </rPh>
    <phoneticPr fontId="1"/>
  </si>
  <si>
    <t>サンプル明細10-1</t>
    <rPh sb="4" eb="6">
      <t>メイサイ</t>
    </rPh>
    <phoneticPr fontId="1"/>
  </si>
  <si>
    <t>④シート：表紙に、消費税率を入力します。</t>
    <rPh sb="5" eb="7">
      <t>ヒョウシ</t>
    </rPh>
    <rPh sb="9" eb="12">
      <t>ショウヒゼイ</t>
    </rPh>
    <rPh sb="12" eb="13">
      <t>リツ</t>
    </rPh>
    <rPh sb="14" eb="1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</si>
</sst>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"/>
    <numFmt numFmtId="177" formatCode="&quot;¥&quot;#,##0_);[Red]\(&quot;¥&quot;#,##0\)"/>
  </numFmts>
  <fonts count="7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15"/>
      <color theme="1"/>
      <name val="Meiryo UI"/>
      <family val="3"/>
      <charset val="128"/>
    </font>
    <font>
      <b/>
      <u val="double"/>
      <sz val="24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1"/>
      <color theme="1"/>
      <name val="游ゴシック"/>
      <family val="3"/>
      <charset val="128"/>
    </font>
    <font>
      <sz val="1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22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5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b/>
      <sz val="1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22"/>
      <color theme="1"/>
      <name val="游明朝"/>
      <family val="1"/>
    </font>
    <font>
      <sz val="8"/>
      <color theme="1"/>
      <name val="游ゴシック"/>
      <family val="3"/>
    </font>
    <font>
      <sz val="9"/>
      <color theme="1"/>
      <name val="游明朝"/>
      <family val="1"/>
    </font>
    <font>
      <sz val="15"/>
      <color theme="1"/>
      <name val="游明朝"/>
      <family val="1"/>
    </font>
    <font>
      <sz val="11"/>
      <color theme="1"/>
      <name val="Meiryo UI"/>
      <family val="3"/>
    </font>
    <font>
      <sz val="11"/>
      <color theme="1"/>
      <name val="游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"/>
      <color theme="1"/>
      <name val="ＭＳ 明朝"/>
      <family val="1"/>
    </font>
    <font>
      <u/>
      <sz val="11"/>
      <color theme="10"/>
      <name val="Yu Gothic"/>
      <family val="2"/>
      <scheme val="minor"/>
    </font>
    <font>
      <b/>
      <sz val="11"/>
      <color rgb="FFFF0000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1"/>
      <name val="Yu Gothic"/>
      <family val="2"/>
      <scheme val="minor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</font>
    <font>
      <b/>
      <sz val="11"/>
      <name val="游明朝"/>
      <family val="1"/>
      <charset val="128"/>
    </font>
    <font>
      <sz val="11"/>
      <name val="游明朝"/>
      <family val="1"/>
      <charset val="128"/>
    </font>
    <font>
      <sz val="11"/>
      <name val="游明朝"/>
      <family val="1"/>
    </font>
    <font>
      <b/>
      <sz val="11"/>
      <name val="Yu Gothic"/>
      <family val="2"/>
      <scheme val="minor"/>
    </font>
    <font>
      <b/>
      <sz val="10"/>
      <name val="游明朝"/>
      <family val="1"/>
      <charset val="128"/>
    </font>
    <font>
      <b/>
      <sz val="11"/>
      <name val="Yu Gothic"/>
      <family val="3"/>
      <charset val="128"/>
      <scheme val="minor"/>
    </font>
    <font>
      <sz val="10"/>
      <name val="游明朝"/>
      <family val="1"/>
      <charset val="128"/>
    </font>
    <font>
      <b/>
      <sz val="11"/>
      <name val="Meiryo UI"/>
      <family val="3"/>
      <charset val="128"/>
    </font>
    <font>
      <b/>
      <sz val="11"/>
      <name val="Meiryo UI"/>
      <family val="3"/>
    </font>
    <font>
      <sz val="14"/>
      <name val="游明朝"/>
      <family val="1"/>
      <charset val="128"/>
    </font>
    <font>
      <sz val="9"/>
      <name val="游明朝"/>
      <family val="1"/>
      <charset val="128"/>
    </font>
    <font>
      <sz val="9"/>
      <name val="游明朝"/>
      <family val="1"/>
    </font>
    <font>
      <b/>
      <sz val="9"/>
      <name val="游明朝"/>
      <family val="1"/>
      <charset val="128"/>
    </font>
    <font>
      <sz val="15"/>
      <name val="Meiryo UI"/>
      <family val="3"/>
      <charset val="128"/>
    </font>
    <font>
      <sz val="15"/>
      <name val="游ゴシック"/>
      <family val="3"/>
      <charset val="128"/>
    </font>
    <font>
      <sz val="15"/>
      <name val="游明朝"/>
      <family val="1"/>
      <charset val="128"/>
    </font>
    <font>
      <sz val="15"/>
      <name val="游明朝"/>
      <family val="1"/>
    </font>
    <font>
      <b/>
      <sz val="22"/>
      <name val="游明朝"/>
      <family val="1"/>
      <charset val="128"/>
    </font>
    <font>
      <sz val="22"/>
      <name val="游明朝"/>
      <family val="1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b/>
      <u val="double"/>
      <sz val="24"/>
      <name val="Meiryo UI"/>
      <family val="3"/>
      <charset val="128"/>
    </font>
    <font>
      <b/>
      <sz val="8"/>
      <name val="ＭＳ 明朝"/>
      <family val="1"/>
      <charset val="128"/>
    </font>
    <font>
      <sz val="8"/>
      <name val="游ゴシック"/>
      <family val="3"/>
      <charset val="128"/>
    </font>
    <font>
      <sz val="8"/>
      <name val="游ゴシック"/>
      <family val="3"/>
    </font>
    <font>
      <b/>
      <sz val="20"/>
      <name val="游明朝"/>
      <family val="1"/>
      <charset val="128"/>
    </font>
    <font>
      <sz val="22"/>
      <name val="游明朝"/>
      <family val="1"/>
    </font>
    <font>
      <sz val="24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/>
  </cellStyleXfs>
  <cellXfs count="194">
    <xf numFmtId="0" fontId="0" fillId="0" borderId="0" xfId="0"/>
    <xf numFmtId="49" fontId="3" fillId="0" borderId="0" xfId="0" applyNumberFormat="1" applyFont="1"/>
    <xf numFmtId="49" fontId="3" fillId="0" borderId="1" xfId="0" applyNumberFormat="1" applyFont="1" applyBorder="1"/>
    <xf numFmtId="49" fontId="4" fillId="0" borderId="0" xfId="0" applyNumberFormat="1" applyFont="1"/>
    <xf numFmtId="49" fontId="3" fillId="0" borderId="8" xfId="0" applyNumberFormat="1" applyFont="1" applyBorder="1"/>
    <xf numFmtId="49" fontId="3" fillId="0" borderId="9" xfId="0" applyNumberFormat="1" applyFont="1" applyBorder="1"/>
    <xf numFmtId="49" fontId="3" fillId="0" borderId="5" xfId="0" applyNumberFormat="1" applyFont="1" applyBorder="1"/>
    <xf numFmtId="49" fontId="3" fillId="0" borderId="10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49" fontId="3" fillId="0" borderId="13" xfId="0" applyNumberFormat="1" applyFont="1" applyBorder="1"/>
    <xf numFmtId="49" fontId="4" fillId="0" borderId="12" xfId="0" applyNumberFormat="1" applyFont="1" applyBorder="1"/>
    <xf numFmtId="49" fontId="4" fillId="0" borderId="13" xfId="0" applyNumberFormat="1" applyFont="1" applyBorder="1"/>
    <xf numFmtId="49" fontId="3" fillId="0" borderId="14" xfId="0" applyNumberFormat="1" applyFont="1" applyBorder="1"/>
    <xf numFmtId="49" fontId="3" fillId="0" borderId="15" xfId="0" applyNumberFormat="1" applyFont="1" applyBorder="1"/>
    <xf numFmtId="49" fontId="5" fillId="0" borderId="0" xfId="0" applyNumberFormat="1" applyFont="1"/>
    <xf numFmtId="49" fontId="3" fillId="0" borderId="18" xfId="0" applyNumberFormat="1" applyFont="1" applyBorder="1"/>
    <xf numFmtId="49" fontId="3" fillId="0" borderId="19" xfId="0" applyNumberFormat="1" applyFont="1" applyBorder="1"/>
    <xf numFmtId="49" fontId="3" fillId="0" borderId="20" xfId="0" applyNumberFormat="1" applyFont="1" applyBorder="1"/>
    <xf numFmtId="49" fontId="5" fillId="0" borderId="13" xfId="0" applyNumberFormat="1" applyFont="1" applyBorder="1"/>
    <xf numFmtId="49" fontId="6" fillId="0" borderId="12" xfId="0" applyNumberFormat="1" applyFont="1" applyBorder="1"/>
    <xf numFmtId="49" fontId="7" fillId="0" borderId="0" xfId="0" applyNumberFormat="1" applyFont="1"/>
    <xf numFmtId="49" fontId="8" fillId="0" borderId="0" xfId="0" applyNumberFormat="1" applyFont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top"/>
    </xf>
    <xf numFmtId="49" fontId="9" fillId="0" borderId="0" xfId="0" applyNumberFormat="1" applyFont="1"/>
    <xf numFmtId="49" fontId="7" fillId="0" borderId="0" xfId="0" applyNumberFormat="1" applyFont="1" applyAlignment="1">
      <alignment vertical="top"/>
    </xf>
    <xf numFmtId="176" fontId="12" fillId="0" borderId="0" xfId="0" applyNumberFormat="1" applyFont="1"/>
    <xf numFmtId="176" fontId="13" fillId="0" borderId="0" xfId="0" applyNumberFormat="1" applyFont="1" applyAlignment="1">
      <alignment vertical="top"/>
    </xf>
    <xf numFmtId="49" fontId="12" fillId="0" borderId="0" xfId="0" applyNumberFormat="1" applyFont="1"/>
    <xf numFmtId="49" fontId="13" fillId="0" borderId="0" xfId="0" applyNumberFormat="1" applyFont="1" applyAlignment="1">
      <alignment vertical="top"/>
    </xf>
    <xf numFmtId="49" fontId="15" fillId="0" borderId="0" xfId="0" applyNumberFormat="1" applyFont="1"/>
    <xf numFmtId="49" fontId="13" fillId="0" borderId="0" xfId="0" applyNumberFormat="1" applyFont="1"/>
    <xf numFmtId="176" fontId="13" fillId="0" borderId="0" xfId="0" applyNumberFormat="1" applyFont="1"/>
    <xf numFmtId="0" fontId="13" fillId="0" borderId="0" xfId="0" applyFont="1" applyAlignment="1">
      <alignment horizontal="left"/>
    </xf>
    <xf numFmtId="176" fontId="16" fillId="0" borderId="0" xfId="0" applyNumberFormat="1" applyFont="1"/>
    <xf numFmtId="176" fontId="16" fillId="0" borderId="13" xfId="0" applyNumberFormat="1" applyFont="1" applyBorder="1"/>
    <xf numFmtId="49" fontId="13" fillId="0" borderId="0" xfId="0" applyNumberFormat="1" applyFont="1" applyAlignment="1">
      <alignment horizontal="left"/>
    </xf>
    <xf numFmtId="0" fontId="19" fillId="0" borderId="0" xfId="0" applyFont="1"/>
    <xf numFmtId="0" fontId="20" fillId="0" borderId="0" xfId="0" applyFont="1"/>
    <xf numFmtId="0" fontId="20" fillId="0" borderId="16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4" fontId="20" fillId="0" borderId="4" xfId="1" applyNumberFormat="1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right" vertical="center"/>
    </xf>
    <xf numFmtId="176" fontId="20" fillId="0" borderId="4" xfId="0" applyNumberFormat="1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49" fontId="3" fillId="4" borderId="0" xfId="0" applyNumberFormat="1" applyFont="1" applyFill="1" applyAlignment="1" applyProtection="1"/>
    <xf numFmtId="49" fontId="8" fillId="4" borderId="0" xfId="0" applyNumberFormat="1" applyFont="1" applyFill="1" applyAlignment="1" applyProtection="1">
      <alignment vertical="center"/>
    </xf>
    <xf numFmtId="49" fontId="14" fillId="4" borderId="0" xfId="0" applyNumberFormat="1" applyFont="1" applyFill="1" applyAlignment="1" applyProtection="1">
      <alignment horizontal="left" vertical="center"/>
    </xf>
    <xf numFmtId="177" fontId="11" fillId="4" borderId="0" xfId="0" applyNumberFormat="1" applyFont="1" applyFill="1" applyAlignment="1" applyProtection="1">
      <alignment vertical="center"/>
    </xf>
    <xf numFmtId="49" fontId="14" fillId="4" borderId="0" xfId="0" applyNumberFormat="1" applyFont="1" applyFill="1" applyAlignment="1" applyProtection="1">
      <alignment vertical="center"/>
    </xf>
    <xf numFmtId="49" fontId="4" fillId="4" borderId="0" xfId="0" applyNumberFormat="1" applyFont="1" applyFill="1" applyAlignment="1" applyProtection="1"/>
    <xf numFmtId="38" fontId="4" fillId="4" borderId="0" xfId="0" applyNumberFormat="1" applyFont="1" applyFill="1" applyAlignment="1" applyProtection="1"/>
    <xf numFmtId="0" fontId="21" fillId="3" borderId="16" xfId="0" applyNumberFormat="1" applyFont="1" applyFill="1" applyBorder="1" applyAlignment="1" applyProtection="1">
      <alignment horizontal="center" vertical="center"/>
    </xf>
    <xf numFmtId="0" fontId="21" fillId="3" borderId="4" xfId="0" applyNumberFormat="1" applyFont="1" applyFill="1" applyBorder="1" applyAlignment="1" applyProtection="1">
      <alignment horizontal="center" vertical="center"/>
    </xf>
    <xf numFmtId="0" fontId="19" fillId="3" borderId="4" xfId="0" applyNumberFormat="1" applyFont="1" applyFill="1" applyBorder="1" applyAlignment="1" applyProtection="1">
      <alignment horizontal="center"/>
    </xf>
    <xf numFmtId="0" fontId="0" fillId="0" borderId="0" xfId="0" applyFill="1"/>
    <xf numFmtId="3" fontId="19" fillId="0" borderId="4" xfId="0" applyNumberFormat="1" applyFont="1" applyBorder="1" applyAlignment="1">
      <alignment horizontal="right" vertical="center"/>
    </xf>
    <xf numFmtId="0" fontId="19" fillId="3" borderId="4" xfId="0" applyNumberFormat="1" applyFont="1" applyFill="1" applyBorder="1" applyAlignment="1" applyProtection="1">
      <alignment horizontal="center" vertical="center"/>
    </xf>
    <xf numFmtId="3" fontId="19" fillId="0" borderId="4" xfId="0" applyNumberFormat="1" applyFont="1" applyFill="1" applyBorder="1" applyAlignment="1" applyProtection="1">
      <alignment horizontal="right" vertical="center" shrinkToFit="1"/>
    </xf>
    <xf numFmtId="3" fontId="19" fillId="0" borderId="4" xfId="0" applyNumberFormat="1" applyFont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center"/>
    </xf>
    <xf numFmtId="0" fontId="30" fillId="3" borderId="4" xfId="0" applyNumberFormat="1" applyFont="1" applyFill="1" applyBorder="1" applyAlignment="1" applyProtection="1">
      <alignment horizontal="center" vertical="center"/>
    </xf>
    <xf numFmtId="4" fontId="19" fillId="0" borderId="4" xfId="0" applyNumberFormat="1" applyFont="1" applyFill="1" applyBorder="1" applyAlignment="1" applyProtection="1">
      <alignment horizontal="right" vertical="center" shrinkToFit="1"/>
    </xf>
    <xf numFmtId="0" fontId="0" fillId="0" borderId="4" xfId="0" applyBorder="1"/>
    <xf numFmtId="3" fontId="0" fillId="0" borderId="4" xfId="0" applyNumberFormat="1" applyBorder="1"/>
    <xf numFmtId="0" fontId="21" fillId="3" borderId="16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176" fontId="20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vertical="center" shrinkToFit="1"/>
    </xf>
    <xf numFmtId="0" fontId="34" fillId="0" borderId="0" xfId="0" applyFont="1"/>
    <xf numFmtId="0" fontId="20" fillId="0" borderId="16" xfId="0" applyFont="1" applyBorder="1" applyAlignment="1">
      <alignment horizontal="center" vertical="center" shrinkToFit="1"/>
    </xf>
    <xf numFmtId="176" fontId="20" fillId="0" borderId="4" xfId="0" applyNumberFormat="1" applyFont="1" applyBorder="1" applyAlignment="1">
      <alignment vertical="center" shrinkToFit="1"/>
    </xf>
    <xf numFmtId="4" fontId="20" fillId="0" borderId="4" xfId="0" applyNumberFormat="1" applyFont="1" applyBorder="1" applyAlignment="1">
      <alignment horizontal="right" vertical="center" shrinkToFit="1"/>
    </xf>
    <xf numFmtId="0" fontId="20" fillId="0" borderId="4" xfId="0" applyFont="1" applyBorder="1" applyAlignment="1">
      <alignment horizontal="center" vertical="center" shrinkToFit="1"/>
    </xf>
    <xf numFmtId="3" fontId="20" fillId="0" borderId="4" xfId="0" applyNumberFormat="1" applyFont="1" applyBorder="1" applyAlignment="1">
      <alignment horizontal="right" vertical="center" shrinkToFit="1"/>
    </xf>
    <xf numFmtId="49" fontId="36" fillId="0" borderId="0" xfId="0" applyNumberFormat="1" applyFont="1"/>
    <xf numFmtId="49" fontId="37" fillId="0" borderId="0" xfId="0" applyNumberFormat="1" applyFont="1"/>
    <xf numFmtId="0" fontId="38" fillId="0" borderId="0" xfId="0" applyFont="1"/>
    <xf numFmtId="49" fontId="36" fillId="0" borderId="20" xfId="0" applyNumberFormat="1" applyFont="1" applyBorder="1"/>
    <xf numFmtId="49" fontId="36" fillId="0" borderId="15" xfId="0" applyNumberFormat="1" applyFont="1" applyBorder="1"/>
    <xf numFmtId="49" fontId="36" fillId="0" borderId="14" xfId="0" applyNumberFormat="1" applyFont="1" applyBorder="1"/>
    <xf numFmtId="49" fontId="36" fillId="0" borderId="13" xfId="0" applyNumberFormat="1" applyFont="1" applyBorder="1"/>
    <xf numFmtId="49" fontId="36" fillId="0" borderId="12" xfId="0" applyNumberFormat="1" applyFont="1" applyBorder="1"/>
    <xf numFmtId="49" fontId="36" fillId="0" borderId="10" xfId="0" applyNumberFormat="1" applyFont="1" applyBorder="1"/>
    <xf numFmtId="49" fontId="36" fillId="0" borderId="1" xfId="0" applyNumberFormat="1" applyFont="1" applyBorder="1"/>
    <xf numFmtId="49" fontId="36" fillId="0" borderId="5" xfId="0" applyNumberFormat="1" applyFont="1" applyBorder="1"/>
    <xf numFmtId="49" fontId="36" fillId="0" borderId="9" xfId="0" applyNumberFormat="1" applyFont="1" applyBorder="1"/>
    <xf numFmtId="49" fontId="36" fillId="0" borderId="8" xfId="0" applyNumberFormat="1" applyFont="1" applyBorder="1"/>
    <xf numFmtId="0" fontId="45" fillId="0" borderId="0" xfId="0" applyFont="1"/>
    <xf numFmtId="0" fontId="42" fillId="0" borderId="0" xfId="0" applyFont="1" applyAlignment="1">
      <alignment horizontal="left"/>
    </xf>
    <xf numFmtId="176" fontId="42" fillId="0" borderId="0" xfId="0" applyNumberFormat="1" applyFont="1" applyAlignment="1">
      <alignment vertical="top"/>
    </xf>
    <xf numFmtId="49" fontId="46" fillId="0" borderId="0" xfId="0" applyNumberFormat="1" applyFont="1"/>
    <xf numFmtId="0" fontId="47" fillId="0" borderId="0" xfId="2" applyFont="1" applyAlignment="1">
      <alignment horizontal="left"/>
    </xf>
    <xf numFmtId="49" fontId="42" fillId="0" borderId="0" xfId="0" applyNumberFormat="1" applyFont="1" applyAlignment="1">
      <alignment horizontal="left"/>
    </xf>
    <xf numFmtId="49" fontId="48" fillId="0" borderId="0" xfId="0" applyNumberFormat="1" applyFont="1"/>
    <xf numFmtId="49" fontId="42" fillId="0" borderId="0" xfId="0" applyNumberFormat="1" applyFont="1" applyAlignment="1">
      <alignment vertical="top"/>
    </xf>
    <xf numFmtId="176" fontId="46" fillId="0" borderId="0" xfId="0" applyNumberFormat="1" applyFont="1"/>
    <xf numFmtId="176" fontId="42" fillId="0" borderId="0" xfId="0" applyNumberFormat="1" applyFont="1"/>
    <xf numFmtId="49" fontId="49" fillId="0" borderId="0" xfId="0" applyNumberFormat="1" applyFont="1"/>
    <xf numFmtId="176" fontId="51" fillId="0" borderId="13" xfId="0" applyNumberFormat="1" applyFont="1" applyBorder="1"/>
    <xf numFmtId="176" fontId="48" fillId="0" borderId="0" xfId="0" applyNumberFormat="1" applyFont="1"/>
    <xf numFmtId="176" fontId="51" fillId="0" borderId="0" xfId="0" applyNumberFormat="1" applyFont="1"/>
    <xf numFmtId="49" fontId="43" fillId="0" borderId="0" xfId="0" applyNumberFormat="1" applyFont="1"/>
    <xf numFmtId="49" fontId="52" fillId="0" borderId="0" xfId="0" applyNumberFormat="1" applyFont="1"/>
    <xf numFmtId="49" fontId="55" fillId="0" borderId="0" xfId="0" applyNumberFormat="1" applyFont="1"/>
    <xf numFmtId="49" fontId="55" fillId="0" borderId="13" xfId="0" applyNumberFormat="1" applyFont="1" applyBorder="1"/>
    <xf numFmtId="49" fontId="55" fillId="4" borderId="0" xfId="0" applyNumberFormat="1" applyFont="1" applyFill="1"/>
    <xf numFmtId="38" fontId="55" fillId="4" borderId="0" xfId="0" applyNumberFormat="1" applyFont="1" applyFill="1"/>
    <xf numFmtId="49" fontId="55" fillId="0" borderId="12" xfId="0" applyNumberFormat="1" applyFont="1" applyBorder="1"/>
    <xf numFmtId="49" fontId="56" fillId="0" borderId="0" xfId="0" applyNumberFormat="1" applyFont="1" applyAlignment="1">
      <alignment vertical="center"/>
    </xf>
    <xf numFmtId="49" fontId="56" fillId="0" borderId="13" xfId="0" applyNumberFormat="1" applyFont="1" applyBorder="1" applyAlignment="1">
      <alignment vertical="center"/>
    </xf>
    <xf numFmtId="49" fontId="36" fillId="4" borderId="0" xfId="0" applyNumberFormat="1" applyFont="1" applyFill="1"/>
    <xf numFmtId="49" fontId="57" fillId="4" borderId="0" xfId="0" applyNumberFormat="1" applyFont="1" applyFill="1" applyAlignment="1">
      <alignment vertical="center"/>
    </xf>
    <xf numFmtId="177" fontId="60" fillId="4" borderId="0" xfId="0" applyNumberFormat="1" applyFont="1" applyFill="1" applyAlignment="1">
      <alignment vertical="center"/>
    </xf>
    <xf numFmtId="49" fontId="56" fillId="4" borderId="0" xfId="0" applyNumberFormat="1" applyFont="1" applyFill="1" applyAlignment="1">
      <alignment vertical="center"/>
    </xf>
    <xf numFmtId="49" fontId="57" fillId="4" borderId="0" xfId="0" applyNumberFormat="1" applyFont="1" applyFill="1" applyAlignment="1">
      <alignment horizontal="left" vertical="center"/>
    </xf>
    <xf numFmtId="49" fontId="56" fillId="0" borderId="12" xfId="0" applyNumberFormat="1" applyFont="1" applyBorder="1" applyAlignment="1">
      <alignment vertical="center"/>
    </xf>
    <xf numFmtId="49" fontId="61" fillId="0" borderId="0" xfId="0" applyNumberFormat="1" applyFont="1"/>
    <xf numFmtId="49" fontId="62" fillId="0" borderId="0" xfId="0" applyNumberFormat="1" applyFont="1"/>
    <xf numFmtId="49" fontId="63" fillId="0" borderId="13" xfId="0" applyNumberFormat="1" applyFont="1" applyBorder="1"/>
    <xf numFmtId="49" fontId="63" fillId="0" borderId="0" xfId="0" applyNumberFormat="1" applyFont="1"/>
    <xf numFmtId="49" fontId="69" fillId="0" borderId="12" xfId="0" applyNumberFormat="1" applyFont="1" applyBorder="1"/>
    <xf numFmtId="49" fontId="36" fillId="0" borderId="19" xfId="0" applyNumberFormat="1" applyFont="1" applyBorder="1"/>
    <xf numFmtId="49" fontId="36" fillId="0" borderId="11" xfId="0" applyNumberFormat="1" applyFont="1" applyBorder="1"/>
    <xf numFmtId="49" fontId="36" fillId="0" borderId="18" xfId="0" applyNumberFormat="1" applyFont="1" applyBorder="1"/>
    <xf numFmtId="0" fontId="19" fillId="3" borderId="4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4" fontId="19" fillId="0" borderId="4" xfId="0" applyNumberFormat="1" applyFont="1" applyBorder="1" applyAlignment="1">
      <alignment horizontal="right" vertical="center" shrinkToFit="1"/>
    </xf>
    <xf numFmtId="3" fontId="19" fillId="0" borderId="4" xfId="0" applyNumberFormat="1" applyFont="1" applyBorder="1" applyAlignment="1">
      <alignment horizontal="right" vertical="center" shrinkToFit="1"/>
    </xf>
    <xf numFmtId="4" fontId="20" fillId="0" borderId="4" xfId="1" applyNumberFormat="1" applyFont="1" applyBorder="1" applyAlignment="1">
      <alignment horizontal="center" vertical="center"/>
    </xf>
    <xf numFmtId="0" fontId="22" fillId="0" borderId="8" xfId="0" applyFont="1" applyBorder="1"/>
    <xf numFmtId="49" fontId="40" fillId="2" borderId="4" xfId="0" applyNumberFormat="1" applyFont="1" applyFill="1" applyBorder="1" applyAlignment="1">
      <alignment horizontal="left" vertical="center"/>
    </xf>
    <xf numFmtId="176" fontId="39" fillId="0" borderId="6" xfId="0" applyNumberFormat="1" applyFont="1" applyBorder="1" applyAlignment="1">
      <alignment horizontal="left" vertical="top" wrapText="1"/>
    </xf>
    <xf numFmtId="176" fontId="39" fillId="0" borderId="3" xfId="0" applyNumberFormat="1" applyFont="1" applyBorder="1" applyAlignment="1">
      <alignment horizontal="left" vertical="top" wrapText="1"/>
    </xf>
    <xf numFmtId="176" fontId="39" fillId="0" borderId="7" xfId="0" applyNumberFormat="1" applyFont="1" applyBorder="1" applyAlignment="1">
      <alignment horizontal="left" vertical="top" wrapText="1"/>
    </xf>
    <xf numFmtId="176" fontId="39" fillId="0" borderId="8" xfId="0" applyNumberFormat="1" applyFont="1" applyBorder="1" applyAlignment="1">
      <alignment horizontal="left" vertical="top" wrapText="1"/>
    </xf>
    <xf numFmtId="176" fontId="39" fillId="0" borderId="0" xfId="0" applyNumberFormat="1" applyFont="1" applyAlignment="1">
      <alignment horizontal="left" vertical="top" wrapText="1"/>
    </xf>
    <xf numFmtId="176" fontId="39" fillId="0" borderId="9" xfId="0" applyNumberFormat="1" applyFont="1" applyBorder="1" applyAlignment="1">
      <alignment horizontal="left" vertical="top" wrapText="1"/>
    </xf>
    <xf numFmtId="176" fontId="39" fillId="0" borderId="5" xfId="0" applyNumberFormat="1" applyFont="1" applyBorder="1" applyAlignment="1">
      <alignment horizontal="left" vertical="top" wrapText="1"/>
    </xf>
    <xf numFmtId="176" fontId="39" fillId="0" borderId="1" xfId="0" applyNumberFormat="1" applyFont="1" applyBorder="1" applyAlignment="1">
      <alignment horizontal="left" vertical="top" wrapText="1"/>
    </xf>
    <xf numFmtId="176" fontId="39" fillId="0" borderId="10" xfId="0" applyNumberFormat="1" applyFont="1" applyBorder="1" applyAlignment="1">
      <alignment horizontal="left" vertical="top" wrapText="1"/>
    </xf>
    <xf numFmtId="49" fontId="43" fillId="0" borderId="0" xfId="0" applyNumberFormat="1" applyFont="1" applyAlignment="1">
      <alignment horizontal="distributed" vertical="center"/>
    </xf>
    <xf numFmtId="49" fontId="44" fillId="0" borderId="0" xfId="0" applyNumberFormat="1" applyFont="1" applyAlignment="1">
      <alignment horizontal="distributed" vertical="center"/>
    </xf>
    <xf numFmtId="176" fontId="42" fillId="0" borderId="0" xfId="0" applyNumberFormat="1" applyFont="1" applyAlignment="1">
      <alignment horizontal="left" vertical="center" shrinkToFit="1"/>
    </xf>
    <xf numFmtId="49" fontId="43" fillId="2" borderId="4" xfId="0" applyNumberFormat="1" applyFont="1" applyFill="1" applyBorder="1" applyAlignment="1">
      <alignment horizontal="center" vertical="center"/>
    </xf>
    <xf numFmtId="49" fontId="36" fillId="2" borderId="16" xfId="0" applyNumberFormat="1" applyFont="1" applyFill="1" applyBorder="1" applyAlignment="1">
      <alignment horizontal="center" vertical="center"/>
    </xf>
    <xf numFmtId="49" fontId="36" fillId="2" borderId="2" xfId="0" applyNumberFormat="1" applyFont="1" applyFill="1" applyBorder="1" applyAlignment="1">
      <alignment horizontal="center" vertical="center"/>
    </xf>
    <xf numFmtId="49" fontId="36" fillId="2" borderId="17" xfId="0" applyNumberFormat="1" applyFont="1" applyFill="1" applyBorder="1" applyAlignment="1">
      <alignment horizontal="center" vertical="center"/>
    </xf>
    <xf numFmtId="177" fontId="59" fillId="4" borderId="0" xfId="0" applyNumberFormat="1" applyFont="1" applyFill="1" applyAlignment="1">
      <alignment horizontal="right" vertical="center"/>
    </xf>
    <xf numFmtId="5" fontId="54" fillId="0" borderId="0" xfId="0" applyNumberFormat="1" applyFont="1"/>
    <xf numFmtId="176" fontId="51" fillId="0" borderId="0" xfId="0" applyNumberFormat="1" applyFont="1" applyAlignment="1">
      <alignment horizontal="left" shrinkToFit="1"/>
    </xf>
    <xf numFmtId="49" fontId="42" fillId="0" borderId="0" xfId="0" applyNumberFormat="1" applyFont="1" applyAlignment="1">
      <alignment horizontal="left" vertical="center" wrapText="1"/>
    </xf>
    <xf numFmtId="49" fontId="60" fillId="4" borderId="0" xfId="0" applyNumberFormat="1" applyFont="1" applyFill="1" applyAlignment="1">
      <alignment horizontal="center"/>
    </xf>
    <xf numFmtId="49" fontId="65" fillId="0" borderId="0" xfId="0" applyNumberFormat="1" applyFont="1" applyAlignment="1">
      <alignment horizontal="left"/>
    </xf>
    <xf numFmtId="49" fontId="64" fillId="0" borderId="0" xfId="0" applyNumberFormat="1" applyFont="1" applyAlignment="1">
      <alignment horizontal="left"/>
    </xf>
    <xf numFmtId="176" fontId="67" fillId="0" borderId="0" xfId="0" applyNumberFormat="1" applyFont="1" applyAlignment="1">
      <alignment horizontal="left" shrinkToFit="1"/>
    </xf>
    <xf numFmtId="49" fontId="11" fillId="4" borderId="0" xfId="0" applyNumberFormat="1" applyFont="1" applyFill="1" applyAlignment="1" applyProtection="1">
      <alignment horizontal="center"/>
    </xf>
    <xf numFmtId="49" fontId="1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176" fontId="17" fillId="0" borderId="0" xfId="0" applyNumberFormat="1" applyFont="1" applyFill="1" applyAlignment="1" applyProtection="1">
      <alignment horizontal="left" shrinkToFit="1"/>
    </xf>
    <xf numFmtId="177" fontId="11" fillId="4" borderId="0" xfId="0" applyNumberFormat="1" applyFont="1" applyFill="1" applyAlignment="1" applyProtection="1">
      <alignment horizontal="right" vertical="center"/>
    </xf>
    <xf numFmtId="5" fontId="15" fillId="0" borderId="0" xfId="0" applyNumberFormat="1" applyFont="1"/>
    <xf numFmtId="176" fontId="16" fillId="0" borderId="0" xfId="0" applyNumberFormat="1" applyFont="1" applyAlignment="1">
      <alignment horizontal="left" shrinkToFit="1"/>
    </xf>
    <xf numFmtId="49" fontId="13" fillId="0" borderId="0" xfId="0" applyNumberFormat="1" applyFont="1" applyAlignment="1">
      <alignment horizontal="distributed" vertical="center"/>
    </xf>
    <xf numFmtId="176" fontId="13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left" vertical="center" wrapText="1"/>
    </xf>
    <xf numFmtId="49" fontId="13" fillId="2" borderId="4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17" xfId="0" applyNumberFormat="1" applyFont="1" applyFill="1" applyBorder="1" applyAlignment="1" applyProtection="1">
      <alignment horizontal="center" vertical="center"/>
    </xf>
    <xf numFmtId="176" fontId="19" fillId="0" borderId="6" xfId="0" applyNumberFormat="1" applyFont="1" applyBorder="1" applyAlignment="1">
      <alignment horizontal="left" vertical="top" wrapText="1"/>
    </xf>
    <xf numFmtId="176" fontId="19" fillId="0" borderId="3" xfId="0" applyNumberFormat="1" applyFont="1" applyBorder="1" applyAlignment="1">
      <alignment horizontal="left" vertical="top" wrapText="1"/>
    </xf>
    <xf numFmtId="176" fontId="19" fillId="0" borderId="7" xfId="0" applyNumberFormat="1" applyFont="1" applyBorder="1" applyAlignment="1">
      <alignment horizontal="left" vertical="top" wrapText="1"/>
    </xf>
    <xf numFmtId="176" fontId="19" fillId="0" borderId="8" xfId="0" applyNumberFormat="1" applyFont="1" applyBorder="1" applyAlignment="1">
      <alignment horizontal="left" vertical="top" wrapText="1"/>
    </xf>
    <xf numFmtId="176" fontId="19" fillId="0" borderId="0" xfId="0" applyNumberFormat="1" applyFont="1" applyAlignment="1">
      <alignment horizontal="left" vertical="top" wrapText="1"/>
    </xf>
    <xf numFmtId="176" fontId="19" fillId="0" borderId="9" xfId="0" applyNumberFormat="1" applyFont="1" applyBorder="1" applyAlignment="1">
      <alignment horizontal="left" vertical="top" wrapText="1"/>
    </xf>
    <xf numFmtId="176" fontId="19" fillId="0" borderId="5" xfId="0" applyNumberFormat="1" applyFont="1" applyBorder="1" applyAlignment="1">
      <alignment horizontal="left" vertical="top" wrapText="1"/>
    </xf>
    <xf numFmtId="176" fontId="19" fillId="0" borderId="1" xfId="0" applyNumberFormat="1" applyFont="1" applyBorder="1" applyAlignment="1">
      <alignment horizontal="left" vertical="top" wrapText="1"/>
    </xf>
    <xf numFmtId="176" fontId="19" fillId="0" borderId="10" xfId="0" applyNumberFormat="1" applyFont="1" applyBorder="1" applyAlignment="1">
      <alignment horizontal="left" vertical="top" wrapText="1"/>
    </xf>
    <xf numFmtId="49" fontId="19" fillId="2" borderId="4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35" fillId="0" borderId="4" xfId="0" applyFont="1" applyBorder="1" applyAlignment="1">
      <alignment horizontal="center"/>
    </xf>
    <xf numFmtId="0" fontId="19" fillId="5" borderId="4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right" vertical="center"/>
    </xf>
    <xf numFmtId="0" fontId="19" fillId="0" borderId="1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7" xfId="0" applyFont="1" applyBorder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47625</xdr:colOff>
      <xdr:row>22</xdr:row>
      <xdr:rowOff>28575</xdr:rowOff>
    </xdr:from>
    <xdr:ext cx="0" cy="0"/>
    <xdr:pic>
      <xdr:nvPicPr>
        <xdr:cNvPr id="2" name="社印">
          <a:extLst>
            <a:ext uri="{FF2B5EF4-FFF2-40B4-BE49-F238E27FC236}">
              <a16:creationId xmlns:a16="http://schemas.microsoft.com/office/drawing/2014/main" id="{70C71822-9985-4F8F-B294-02EC8BD82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0" y="5267325"/>
          <a:ext cx="0" cy="0"/>
        </a:xfrm>
        <a:prstGeom prst="rect">
          <a:avLst/>
        </a:prstGeom>
      </xdr:spPr>
    </xdr:pic>
    <xdr:clientData/>
  </xdr:oneCellAnchor>
  <xdr:oneCellAnchor>
    <xdr:from>
      <xdr:col>18</xdr:col>
      <xdr:colOff>228600</xdr:colOff>
      <xdr:row>20</xdr:row>
      <xdr:rowOff>28575</xdr:rowOff>
    </xdr:from>
    <xdr:ext cx="0" cy="0"/>
    <xdr:pic>
      <xdr:nvPicPr>
        <xdr:cNvPr id="3" name="ロゴ">
          <a:extLst>
            <a:ext uri="{FF2B5EF4-FFF2-40B4-BE49-F238E27FC236}">
              <a16:creationId xmlns:a16="http://schemas.microsoft.com/office/drawing/2014/main" id="{6903A08F-CA67-45AE-AA83-0502203BB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14850" y="4791075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238125</xdr:colOff>
      <xdr:row>30</xdr:row>
      <xdr:rowOff>114300</xdr:rowOff>
    </xdr:from>
    <xdr:ext cx="0" cy="0"/>
    <xdr:pic>
      <xdr:nvPicPr>
        <xdr:cNvPr id="4" name="担当印1">
          <a:extLst>
            <a:ext uri="{FF2B5EF4-FFF2-40B4-BE49-F238E27FC236}">
              <a16:creationId xmlns:a16="http://schemas.microsoft.com/office/drawing/2014/main" id="{C38E48F8-7F9F-4C21-B159-A7D1BDD08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0625" y="7258050"/>
          <a:ext cx="0" cy="0"/>
        </a:xfrm>
        <a:prstGeom prst="rect">
          <a:avLst/>
        </a:prstGeom>
      </xdr:spPr>
    </xdr:pic>
    <xdr:clientData/>
  </xdr:oneCellAnchor>
  <xdr:oneCellAnchor>
    <xdr:from>
      <xdr:col>18</xdr:col>
      <xdr:colOff>160564</xdr:colOff>
      <xdr:row>20</xdr:row>
      <xdr:rowOff>83003</xdr:rowOff>
    </xdr:from>
    <xdr:ext cx="2152650" cy="400050"/>
    <xdr:pic>
      <xdr:nvPicPr>
        <xdr:cNvPr id="5" name="Picture 5">
          <a:extLst>
            <a:ext uri="{FF2B5EF4-FFF2-40B4-BE49-F238E27FC236}">
              <a16:creationId xmlns:a16="http://schemas.microsoft.com/office/drawing/2014/main" id="{C0257C35-B529-4A4D-91A3-330846837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174671" y="4491717"/>
          <a:ext cx="2152650" cy="400050"/>
        </a:xfrm>
        <a:prstGeom prst="rect">
          <a:avLst/>
        </a:prstGeom>
      </xdr:spPr>
    </xdr:pic>
    <xdr:clientData/>
  </xdr:oneCellAnchor>
  <xdr:oneCellAnchor>
    <xdr:from>
      <xdr:col>24</xdr:col>
      <xdr:colOff>176892</xdr:colOff>
      <xdr:row>21</xdr:row>
      <xdr:rowOff>217713</xdr:rowOff>
    </xdr:from>
    <xdr:ext cx="919203" cy="789215"/>
    <xdr:pic>
      <xdr:nvPicPr>
        <xdr:cNvPr id="6" name="図 5">
          <a:extLst>
            <a:ext uri="{FF2B5EF4-FFF2-40B4-BE49-F238E27FC236}">
              <a16:creationId xmlns:a16="http://schemas.microsoft.com/office/drawing/2014/main" id="{DD02FE53-35EC-47C7-8DB0-F81371D8A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892" y="5218338"/>
          <a:ext cx="919203" cy="78921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</xdr:row>
      <xdr:rowOff>163286</xdr:rowOff>
    </xdr:from>
    <xdr:ext cx="7184571" cy="10149631"/>
    <xdr:pic>
      <xdr:nvPicPr>
        <xdr:cNvPr id="7" name="図 6">
          <a:extLst>
            <a:ext uri="{FF2B5EF4-FFF2-40B4-BE49-F238E27FC236}">
              <a16:creationId xmlns:a16="http://schemas.microsoft.com/office/drawing/2014/main" id="{908A56D7-87E0-41E9-9779-A02DFBA7D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0640786"/>
          <a:ext cx="7184571" cy="10149631"/>
        </a:xfrm>
        <a:prstGeom prst="rect">
          <a:avLst/>
        </a:prstGeom>
      </xdr:spPr>
    </xdr:pic>
    <xdr:clientData/>
  </xdr:oneCellAnchor>
  <xdr:oneCellAnchor>
    <xdr:from>
      <xdr:col>32</xdr:col>
      <xdr:colOff>13607</xdr:colOff>
      <xdr:row>44</xdr:row>
      <xdr:rowOff>163284</xdr:rowOff>
    </xdr:from>
    <xdr:ext cx="7336155" cy="10300607"/>
    <xdr:pic>
      <xdr:nvPicPr>
        <xdr:cNvPr id="8" name="図 7">
          <a:extLst>
            <a:ext uri="{FF2B5EF4-FFF2-40B4-BE49-F238E27FC236}">
              <a16:creationId xmlns:a16="http://schemas.microsoft.com/office/drawing/2014/main" id="{DF5A06E0-8338-4AB5-9D0D-17A655ADA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33607" y="10640784"/>
          <a:ext cx="7336155" cy="10300607"/>
        </a:xfrm>
        <a:prstGeom prst="rect">
          <a:avLst/>
        </a:prstGeom>
      </xdr:spPr>
    </xdr:pic>
    <xdr:clientData/>
  </xdr:oneCellAnchor>
  <xdr:twoCellAnchor>
    <xdr:from>
      <xdr:col>1</xdr:col>
      <xdr:colOff>231321</xdr:colOff>
      <xdr:row>45</xdr:row>
      <xdr:rowOff>68036</xdr:rowOff>
    </xdr:from>
    <xdr:to>
      <xdr:col>11</xdr:col>
      <xdr:colOff>108857</xdr:colOff>
      <xdr:row>47</xdr:row>
      <xdr:rowOff>163285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4B6C33E-99AB-4B1F-AEEB-020B2602EB54}"/>
            </a:ext>
          </a:extLst>
        </xdr:cNvPr>
        <xdr:cNvSpPr/>
      </xdr:nvSpPr>
      <xdr:spPr>
        <a:xfrm>
          <a:off x="469446" y="10783661"/>
          <a:ext cx="2258786" cy="571499"/>
        </a:xfrm>
        <a:prstGeom prst="rect">
          <a:avLst/>
        </a:prstGeom>
        <a:solidFill>
          <a:srgbClr val="FF5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小　計</a:t>
          </a:r>
        </a:p>
      </xdr:txBody>
    </xdr:sp>
    <xdr:clientData/>
  </xdr:twoCellAnchor>
  <xdr:twoCellAnchor>
    <xdr:from>
      <xdr:col>32</xdr:col>
      <xdr:colOff>166007</xdr:colOff>
      <xdr:row>45</xdr:row>
      <xdr:rowOff>57151</xdr:rowOff>
    </xdr:from>
    <xdr:to>
      <xdr:col>41</xdr:col>
      <xdr:colOff>234042</xdr:colOff>
      <xdr:row>47</xdr:row>
      <xdr:rowOff>152400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DEB81B8D-17F3-4C2C-BEA1-E13635680371}"/>
            </a:ext>
          </a:extLst>
        </xdr:cNvPr>
        <xdr:cNvSpPr/>
      </xdr:nvSpPr>
      <xdr:spPr>
        <a:xfrm>
          <a:off x="7786007" y="10772776"/>
          <a:ext cx="2211160" cy="571499"/>
        </a:xfrm>
        <a:prstGeom prst="rect">
          <a:avLst/>
        </a:prstGeom>
        <a:solidFill>
          <a:srgbClr val="FF5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明　細</a:t>
          </a:r>
          <a:endParaRPr kumimoji="1" lang="en-US" altLang="ja-JP" sz="2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ja-JP" altLang="en-US" sz="2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36</xdr:col>
      <xdr:colOff>136071</xdr:colOff>
      <xdr:row>5</xdr:row>
      <xdr:rowOff>136072</xdr:rowOff>
    </xdr:from>
    <xdr:to>
      <xdr:col>49</xdr:col>
      <xdr:colOff>204107</xdr:colOff>
      <xdr:row>12</xdr:row>
      <xdr:rowOff>0</xdr:rowOff>
    </xdr:to>
    <xdr:sp macro="" textlink="">
      <xdr:nvSpPr>
        <xdr:cNvPr id="11" name="吹き出し: 折線 10">
          <a:extLst>
            <a:ext uri="{FF2B5EF4-FFF2-40B4-BE49-F238E27FC236}">
              <a16:creationId xmlns:a16="http://schemas.microsoft.com/office/drawing/2014/main" id="{493BD9E2-96F0-4355-9CE5-3EF9E0E04F2E}"/>
            </a:ext>
          </a:extLst>
        </xdr:cNvPr>
        <xdr:cNvSpPr/>
      </xdr:nvSpPr>
      <xdr:spPr>
        <a:xfrm>
          <a:off x="8708571" y="1326697"/>
          <a:ext cx="3163661" cy="1530803"/>
        </a:xfrm>
        <a:prstGeom prst="borderCallout2">
          <a:avLst>
            <a:gd name="adj1" fmla="val 17950"/>
            <a:gd name="adj2" fmla="val 454"/>
            <a:gd name="adj3" fmla="val 18750"/>
            <a:gd name="adj4" fmla="val -16667"/>
            <a:gd name="adj5" fmla="val 109300"/>
            <a:gd name="adj6" fmla="val -102734"/>
          </a:avLst>
        </a:prstGeom>
        <a:solidFill>
          <a:schemeClr val="bg1"/>
        </a:solidFill>
        <a:ln w="38100"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シート：小計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　＊税抜合計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　＊消費税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上記の合計値が表示されています。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47625</xdr:colOff>
      <xdr:row>22</xdr:row>
      <xdr:rowOff>28575</xdr:rowOff>
    </xdr:from>
    <xdr:ext cx="0" cy="0"/>
    <xdr:pic>
      <xdr:nvPicPr>
        <xdr:cNvPr id="2" name="社印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18</xdr:col>
      <xdr:colOff>228600</xdr:colOff>
      <xdr:row>20</xdr:row>
      <xdr:rowOff>28575</xdr:rowOff>
    </xdr:from>
    <xdr:ext cx="0" cy="0"/>
    <xdr:pic>
      <xdr:nvPicPr>
        <xdr:cNvPr id="3" name="ロゴ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238125</xdr:colOff>
      <xdr:row>30</xdr:row>
      <xdr:rowOff>114300</xdr:rowOff>
    </xdr:from>
    <xdr:ext cx="0" cy="0"/>
    <xdr:pic>
      <xdr:nvPicPr>
        <xdr:cNvPr id="4" name="担当印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 editAs="oneCell">
    <xdr:from>
      <xdr:col>25</xdr:col>
      <xdr:colOff>89647</xdr:colOff>
      <xdr:row>22</xdr:row>
      <xdr:rowOff>56029</xdr:rowOff>
    </xdr:from>
    <xdr:to>
      <xdr:col>28</xdr:col>
      <xdr:colOff>130806</xdr:colOff>
      <xdr:row>24</xdr:row>
      <xdr:rowOff>208988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754FCBD3-AD7E-4020-A951-0CDA810A3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9323" y="4908176"/>
          <a:ext cx="747130" cy="646018"/>
        </a:xfrm>
        <a:prstGeom prst="rect">
          <a:avLst/>
        </a:prstGeom>
      </xdr:spPr>
    </xdr:pic>
    <xdr:clientData/>
  </xdr:twoCellAnchor>
  <xdr:oneCellAnchor>
    <xdr:from>
      <xdr:col>18</xdr:col>
      <xdr:colOff>201705</xdr:colOff>
      <xdr:row>20</xdr:row>
      <xdr:rowOff>22411</xdr:rowOff>
    </xdr:from>
    <xdr:ext cx="2076450" cy="471892"/>
    <xdr:pic>
      <xdr:nvPicPr>
        <xdr:cNvPr id="9" name="Picture 5">
          <a:extLst>
            <a:ext uri="{FF2B5EF4-FFF2-40B4-BE49-F238E27FC236}">
              <a16:creationId xmlns:a16="http://schemas.microsoft.com/office/drawing/2014/main" id="{D0C71C3E-9489-49E3-BFDD-4E1AD2758D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3049" r="14634"/>
        <a:stretch/>
      </xdr:blipFill>
      <xdr:spPr>
        <a:xfrm>
          <a:off x="4112558" y="4381499"/>
          <a:ext cx="2076450" cy="4718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00-0000-00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50453-D469-438D-B3C9-CD600DBB4C1A}">
  <sheetPr>
    <pageSetUpPr fitToPage="1"/>
  </sheetPr>
  <dimension ref="A1:BM62"/>
  <sheetViews>
    <sheetView topLeftCell="B2" zoomScale="70" zoomScaleNormal="70" zoomScaleSheetLayoutView="70" zoomScalePageLayoutView="85" workbookViewId="0">
      <selection activeCell="B2" sqref="B2"/>
    </sheetView>
  </sheetViews>
  <sheetFormatPr defaultColWidth="3.125" defaultRowHeight="15.75"/>
  <cols>
    <col min="1" max="1" width="4.125" style="80" hidden="1" customWidth="1"/>
    <col min="2" max="2" width="3.75" style="80" customWidth="1"/>
    <col min="3" max="3" width="3.375" style="80" customWidth="1"/>
    <col min="4" max="27" width="3" style="80" customWidth="1"/>
    <col min="28" max="28" width="3.375" style="80" customWidth="1"/>
    <col min="29" max="29" width="3.75" style="80" customWidth="1"/>
    <col min="30" max="30" width="3.125" style="80" customWidth="1"/>
    <col min="31" max="31" width="3.125" style="80"/>
    <col min="32" max="32" width="3.125" style="80" customWidth="1"/>
    <col min="33" max="16384" width="3.125" style="80"/>
  </cols>
  <sheetData>
    <row r="1" spans="2:57" s="82" customFormat="1" ht="20.25" hidden="1" customHeight="1"/>
    <row r="2" spans="2:57" s="82" customFormat="1" ht="20.100000000000001" customHeight="1" thickTop="1">
      <c r="B2" s="129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7"/>
    </row>
    <row r="3" spans="2:57" s="82" customFormat="1" ht="12.75" customHeight="1">
      <c r="B3" s="87"/>
      <c r="AC3" s="86"/>
    </row>
    <row r="4" spans="2:57" s="82" customFormat="1" ht="35.25" customHeight="1">
      <c r="B4" s="126"/>
      <c r="C4" s="125"/>
      <c r="D4" s="125"/>
      <c r="E4" s="125"/>
      <c r="F4" s="125"/>
      <c r="G4" s="125"/>
      <c r="H4" s="125"/>
      <c r="I4" s="158" t="s">
        <v>156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25"/>
      <c r="X4" s="125"/>
      <c r="Y4" s="125"/>
      <c r="Z4" s="125"/>
      <c r="AA4" s="125"/>
      <c r="AB4" s="125"/>
      <c r="AC4" s="124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</row>
    <row r="5" spans="2:57" s="82" customFormat="1" ht="16.5" customHeight="1">
      <c r="B5" s="87"/>
      <c r="AC5" s="124"/>
    </row>
    <row r="6" spans="2:57" s="82" customFormat="1" ht="30" customHeight="1">
      <c r="B6" s="87"/>
      <c r="U6" s="159" t="s">
        <v>155</v>
      </c>
      <c r="V6" s="159"/>
      <c r="W6" s="159"/>
      <c r="X6" s="160" t="s">
        <v>88</v>
      </c>
      <c r="Y6" s="160"/>
      <c r="Z6" s="160"/>
      <c r="AA6" s="160"/>
      <c r="AB6" s="160"/>
      <c r="AC6" s="86"/>
    </row>
    <row r="7" spans="2:57" s="82" customFormat="1" ht="30" customHeight="1">
      <c r="B7" s="87"/>
      <c r="C7" s="161" t="s">
        <v>87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U7" s="159" t="s">
        <v>154</v>
      </c>
      <c r="V7" s="159"/>
      <c r="W7" s="159"/>
      <c r="X7" s="160" t="s">
        <v>89</v>
      </c>
      <c r="Y7" s="160"/>
      <c r="Z7" s="160"/>
      <c r="AA7" s="160"/>
      <c r="AB7" s="160"/>
      <c r="AC7" s="86"/>
    </row>
    <row r="8" spans="2:57" s="82" customFormat="1" ht="17.25" customHeight="1">
      <c r="B8" s="87"/>
      <c r="C8" s="108" t="s">
        <v>153</v>
      </c>
      <c r="AC8" s="86"/>
    </row>
    <row r="9" spans="2:57" s="82" customFormat="1" ht="17.25" customHeight="1">
      <c r="B9" s="87"/>
      <c r="C9" s="123"/>
      <c r="AC9" s="86"/>
    </row>
    <row r="10" spans="2:57" s="82" customFormat="1" ht="14.1" customHeight="1">
      <c r="B10" s="87"/>
      <c r="AC10" s="124"/>
    </row>
    <row r="11" spans="2:57" s="82" customFormat="1" ht="17.25" customHeight="1">
      <c r="B11" s="87"/>
      <c r="C11" s="123"/>
      <c r="AC11" s="86"/>
    </row>
    <row r="12" spans="2:57" s="82" customFormat="1" ht="18.75" customHeight="1">
      <c r="B12" s="87"/>
      <c r="C12" s="122"/>
      <c r="AC12" s="86"/>
    </row>
    <row r="13" spans="2:57" s="82" customFormat="1" ht="8.4499999999999993" customHeight="1">
      <c r="B13" s="87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AC13" s="86"/>
    </row>
    <row r="14" spans="2:57" s="114" customFormat="1" ht="30" customHeight="1">
      <c r="B14" s="121"/>
      <c r="G14" s="119"/>
      <c r="H14" s="120" t="s">
        <v>152</v>
      </c>
      <c r="I14" s="119"/>
      <c r="J14" s="119"/>
      <c r="K14" s="119"/>
      <c r="L14" s="118"/>
      <c r="M14" s="154">
        <f>0</f>
        <v>0</v>
      </c>
      <c r="N14" s="154"/>
      <c r="O14" s="154"/>
      <c r="P14" s="154"/>
      <c r="Q14" s="154"/>
      <c r="R14" s="154"/>
      <c r="S14" s="154"/>
      <c r="T14" s="154"/>
      <c r="U14" s="117" t="s">
        <v>151</v>
      </c>
      <c r="V14" s="117"/>
      <c r="W14" s="117"/>
      <c r="X14" s="116"/>
      <c r="AC14" s="115"/>
    </row>
    <row r="15" spans="2:57" s="109" customFormat="1" ht="8.4499999999999993" customHeight="1">
      <c r="B15" s="113"/>
      <c r="G15" s="111"/>
      <c r="H15" s="111"/>
      <c r="I15" s="111"/>
      <c r="J15" s="111"/>
      <c r="K15" s="111"/>
      <c r="L15" s="111"/>
      <c r="M15" s="111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1"/>
      <c r="AC15" s="110"/>
    </row>
    <row r="16" spans="2:57" s="82" customFormat="1" ht="18" customHeight="1">
      <c r="B16" s="87"/>
      <c r="J16" s="108" t="s">
        <v>150</v>
      </c>
      <c r="K16" s="80"/>
      <c r="L16" s="107"/>
      <c r="M16" s="107"/>
      <c r="N16" s="107"/>
      <c r="O16" s="107"/>
      <c r="P16" s="155">
        <f>0</f>
        <v>0</v>
      </c>
      <c r="Q16" s="155"/>
      <c r="R16" s="155"/>
      <c r="S16" s="155"/>
      <c r="T16" s="108" t="s">
        <v>149</v>
      </c>
      <c r="U16" s="107"/>
      <c r="V16" s="107"/>
      <c r="W16" s="107"/>
      <c r="X16" s="107"/>
      <c r="AC16" s="86"/>
    </row>
    <row r="17" spans="2:54" s="82" customFormat="1" ht="14.1" customHeight="1">
      <c r="B17" s="87"/>
      <c r="AC17" s="86"/>
    </row>
    <row r="18" spans="2:54" s="82" customFormat="1" ht="14.1" customHeight="1">
      <c r="B18" s="87"/>
      <c r="AC18" s="86"/>
    </row>
    <row r="19" spans="2:54" s="82" customFormat="1" ht="12.75" customHeight="1">
      <c r="B19" s="87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4"/>
    </row>
    <row r="20" spans="2:54" s="82" customFormat="1" ht="12.75" customHeight="1">
      <c r="B20" s="87"/>
      <c r="S20" s="106"/>
      <c r="AC20" s="104"/>
    </row>
    <row r="21" spans="2:54" s="82" customFormat="1" ht="20.100000000000001" customHeight="1">
      <c r="B21" s="8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106"/>
      <c r="T21" s="156"/>
      <c r="U21" s="156"/>
      <c r="V21" s="156"/>
      <c r="W21" s="156"/>
      <c r="X21" s="156"/>
      <c r="Y21" s="156"/>
      <c r="Z21" s="156"/>
      <c r="AA21" s="156"/>
      <c r="AB21" s="156"/>
      <c r="AC21" s="104"/>
    </row>
    <row r="22" spans="2:54" s="82" customFormat="1" ht="20.100000000000001" customHeight="1">
      <c r="B22" s="87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105"/>
      <c r="T22" s="156"/>
      <c r="U22" s="156"/>
      <c r="V22" s="156"/>
      <c r="W22" s="156"/>
      <c r="X22" s="156"/>
      <c r="Y22" s="156"/>
      <c r="Z22" s="156"/>
      <c r="AA22" s="156"/>
      <c r="AB22" s="156"/>
      <c r="AC22" s="104"/>
    </row>
    <row r="23" spans="2:54" s="82" customFormat="1" ht="20.100000000000001" customHeight="1">
      <c r="B23" s="87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99"/>
      <c r="T23" s="103" t="s">
        <v>148</v>
      </c>
      <c r="U23" s="102" t="s">
        <v>90</v>
      </c>
      <c r="V23" s="101"/>
      <c r="W23" s="101"/>
      <c r="X23" s="101"/>
      <c r="Y23" s="101"/>
      <c r="Z23" s="101"/>
      <c r="AA23" s="95"/>
      <c r="AB23" s="95"/>
      <c r="AC23" s="86"/>
    </row>
    <row r="24" spans="2:54" s="82" customFormat="1" ht="20.100000000000001" customHeight="1">
      <c r="B24" s="87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99"/>
      <c r="T24" s="98" t="s">
        <v>91</v>
      </c>
      <c r="U24" s="94"/>
      <c r="V24" s="96"/>
      <c r="W24" s="96"/>
      <c r="X24" s="96"/>
      <c r="Y24" s="96"/>
      <c r="Z24" s="96"/>
      <c r="AA24" s="100"/>
      <c r="AB24" s="100"/>
      <c r="AC24" s="86"/>
    </row>
    <row r="25" spans="2:54" s="82" customFormat="1" ht="20.100000000000001" customHeight="1">
      <c r="B25" s="87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99"/>
      <c r="T25" s="98" t="s">
        <v>92</v>
      </c>
      <c r="U25" s="93"/>
      <c r="V25" s="96"/>
      <c r="W25" s="96"/>
      <c r="X25" s="96"/>
      <c r="Y25" s="96"/>
      <c r="Z25" s="96"/>
      <c r="AA25" s="95"/>
      <c r="AB25" s="95"/>
      <c r="AC25" s="86"/>
    </row>
    <row r="26" spans="2:54" s="82" customFormat="1" ht="20.100000000000001" customHeight="1">
      <c r="B26" s="87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T26" s="97" t="s">
        <v>93</v>
      </c>
      <c r="U26" s="96"/>
      <c r="V26" s="96"/>
      <c r="W26" s="96"/>
      <c r="X26" s="96"/>
      <c r="Y26" s="96"/>
      <c r="Z26" s="96"/>
      <c r="AA26" s="95"/>
      <c r="AB26" s="95"/>
      <c r="AC26" s="86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</row>
    <row r="27" spans="2:54" s="82" customFormat="1" ht="20.100000000000001" customHeight="1">
      <c r="B27" s="87"/>
      <c r="C27" s="147" t="s">
        <v>147</v>
      </c>
      <c r="D27" s="147"/>
      <c r="E27" s="147"/>
      <c r="F27" s="147"/>
      <c r="G27" s="149" t="s">
        <v>96</v>
      </c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T27" s="94" t="s">
        <v>95</v>
      </c>
      <c r="U27" s="93"/>
      <c r="V27" s="93"/>
      <c r="W27" s="93"/>
      <c r="X27" s="93"/>
      <c r="Y27" s="93"/>
      <c r="Z27" s="93"/>
      <c r="AA27" s="93"/>
      <c r="AB27" s="93"/>
      <c r="AC27" s="86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</row>
    <row r="28" spans="2:54" s="82" customFormat="1" ht="20.45" customHeight="1">
      <c r="B28" s="87"/>
      <c r="C28" s="147" t="s">
        <v>146</v>
      </c>
      <c r="D28" s="147"/>
      <c r="E28" s="147"/>
      <c r="F28" s="147"/>
      <c r="G28" s="157" t="s">
        <v>97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T28" s="94" t="s">
        <v>94</v>
      </c>
      <c r="U28" s="93"/>
      <c r="V28" s="93"/>
      <c r="W28" s="93"/>
      <c r="X28" s="93"/>
      <c r="Y28" s="93"/>
      <c r="Z28" s="93"/>
      <c r="AA28" s="93"/>
      <c r="AB28" s="93"/>
      <c r="AC28" s="86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</row>
    <row r="29" spans="2:54" s="82" customFormat="1" ht="14.1" customHeight="1">
      <c r="B29" s="87"/>
      <c r="C29" s="147"/>
      <c r="D29" s="147"/>
      <c r="E29" s="147"/>
      <c r="F29" s="14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AC29" s="86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</row>
    <row r="30" spans="2:54" s="82" customFormat="1" ht="19.5" customHeight="1">
      <c r="B30" s="87"/>
      <c r="C30" s="148" t="s">
        <v>98</v>
      </c>
      <c r="D30" s="148"/>
      <c r="E30" s="148"/>
      <c r="F30" s="148"/>
      <c r="G30" s="149" t="s">
        <v>99</v>
      </c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U30" s="150" t="s">
        <v>145</v>
      </c>
      <c r="V30" s="150"/>
      <c r="W30" s="150"/>
      <c r="X30" s="150"/>
      <c r="Y30" s="151"/>
      <c r="Z30" s="152"/>
      <c r="AA30" s="152"/>
      <c r="AB30" s="153"/>
      <c r="AC30" s="86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</row>
    <row r="31" spans="2:54" s="82" customFormat="1" ht="19.5" customHeight="1">
      <c r="B31" s="87"/>
      <c r="C31" s="147" t="s">
        <v>144</v>
      </c>
      <c r="D31" s="147"/>
      <c r="E31" s="147"/>
      <c r="F31" s="147"/>
      <c r="G31" s="149" t="s">
        <v>100</v>
      </c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U31" s="92"/>
      <c r="X31" s="91"/>
      <c r="Y31" s="92"/>
      <c r="AB31" s="91"/>
      <c r="AC31" s="86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</row>
    <row r="32" spans="2:54" s="82" customFormat="1" ht="19.5" customHeight="1">
      <c r="B32" s="87"/>
      <c r="C32" s="147" t="s">
        <v>143</v>
      </c>
      <c r="D32" s="147"/>
      <c r="E32" s="147"/>
      <c r="F32" s="147"/>
      <c r="G32" s="149" t="s">
        <v>101</v>
      </c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U32" s="92"/>
      <c r="X32" s="91"/>
      <c r="Y32" s="92"/>
      <c r="AB32" s="91"/>
      <c r="AC32" s="86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</row>
    <row r="33" spans="2:65" s="82" customFormat="1" ht="19.5" customHeight="1">
      <c r="B33" s="87"/>
      <c r="C33" s="148" t="s">
        <v>103</v>
      </c>
      <c r="D33" s="147"/>
      <c r="E33" s="147"/>
      <c r="F33" s="147"/>
      <c r="G33" s="149" t="s">
        <v>104</v>
      </c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U33" s="90"/>
      <c r="V33" s="89"/>
      <c r="W33" s="89"/>
      <c r="X33" s="88"/>
      <c r="Y33" s="90"/>
      <c r="Z33" s="89"/>
      <c r="AA33" s="89"/>
      <c r="AB33" s="88"/>
      <c r="AC33" s="86"/>
    </row>
    <row r="34" spans="2:65" s="82" customFormat="1" ht="20.100000000000001" customHeight="1">
      <c r="B34" s="87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AC34" s="86"/>
    </row>
    <row r="35" spans="2:65" s="82" customFormat="1" ht="14.1" customHeight="1">
      <c r="B35" s="87"/>
      <c r="C35" s="137" t="s">
        <v>142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86"/>
    </row>
    <row r="36" spans="2:65" s="82" customFormat="1" ht="14.1" customHeight="1">
      <c r="B36" s="87"/>
      <c r="C36" s="138" t="s">
        <v>102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40"/>
      <c r="AC36" s="86"/>
    </row>
    <row r="37" spans="2:65" s="82" customFormat="1" ht="9.6" customHeight="1">
      <c r="B37" s="87"/>
      <c r="C37" s="141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3"/>
      <c r="AC37" s="86"/>
    </row>
    <row r="38" spans="2:65" s="82" customFormat="1" ht="14.1" customHeight="1">
      <c r="B38" s="87"/>
      <c r="C38" s="141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3"/>
      <c r="AC38" s="86"/>
    </row>
    <row r="39" spans="2:65" s="82" customFormat="1" ht="14.1" customHeight="1">
      <c r="B39" s="87"/>
      <c r="C39" s="141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3"/>
      <c r="AC39" s="86"/>
    </row>
    <row r="40" spans="2:65" s="82" customFormat="1" ht="14.1" customHeight="1">
      <c r="B40" s="87"/>
      <c r="C40" s="141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3"/>
      <c r="AC40" s="86"/>
    </row>
    <row r="41" spans="2:65" s="82" customFormat="1" ht="14.1" customHeight="1">
      <c r="B41" s="87"/>
      <c r="C41" s="141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3"/>
      <c r="AC41" s="86"/>
    </row>
    <row r="42" spans="2:65" s="82" customFormat="1" ht="14.1" customHeight="1">
      <c r="B42" s="87"/>
      <c r="C42" s="144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6"/>
      <c r="AC42" s="86"/>
    </row>
    <row r="43" spans="2:65" s="82" customFormat="1" ht="14.1" customHeight="1">
      <c r="B43" s="87"/>
      <c r="AC43" s="86"/>
    </row>
    <row r="44" spans="2:65" s="82" customFormat="1" ht="14.1" customHeight="1" thickBot="1">
      <c r="B44" s="85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3"/>
    </row>
    <row r="45" spans="2:65" s="82" customFormat="1" ht="13.5" customHeight="1" thickTop="1"/>
    <row r="46" spans="2:65" ht="19.5">
      <c r="BM46" s="81" t="s">
        <v>141</v>
      </c>
    </row>
    <row r="47" spans="2:65" ht="19.5">
      <c r="BM47" s="81" t="s">
        <v>140</v>
      </c>
    </row>
    <row r="48" spans="2:65" ht="19.5">
      <c r="BM48" s="81" t="s">
        <v>139</v>
      </c>
    </row>
    <row r="49" spans="65:65" ht="19.5">
      <c r="BM49" s="81" t="s">
        <v>138</v>
      </c>
    </row>
    <row r="50" spans="65:65" ht="19.5">
      <c r="BM50" s="81" t="s">
        <v>137</v>
      </c>
    </row>
    <row r="51" spans="65:65" ht="19.5">
      <c r="BM51" s="81" t="s">
        <v>170</v>
      </c>
    </row>
    <row r="52" spans="65:65" ht="19.5">
      <c r="BM52" s="81" t="s">
        <v>136</v>
      </c>
    </row>
    <row r="53" spans="65:65" ht="19.5">
      <c r="BM53" s="81"/>
    </row>
    <row r="54" spans="65:65" ht="19.5">
      <c r="BM54" s="81" t="s">
        <v>157</v>
      </c>
    </row>
    <row r="55" spans="65:65" ht="19.5">
      <c r="BM55" s="81" t="s">
        <v>158</v>
      </c>
    </row>
    <row r="56" spans="65:65" ht="19.5">
      <c r="BM56" s="81" t="s">
        <v>159</v>
      </c>
    </row>
    <row r="57" spans="65:65" ht="19.5">
      <c r="BM57" s="81"/>
    </row>
    <row r="58" spans="65:65" ht="19.5">
      <c r="BM58" s="81"/>
    </row>
    <row r="59" spans="65:65" ht="19.5">
      <c r="BM59" s="81"/>
    </row>
    <row r="60" spans="65:65" ht="19.5">
      <c r="BM60" s="81"/>
    </row>
    <row r="61" spans="65:65" ht="19.5">
      <c r="BM61" s="81"/>
    </row>
    <row r="62" spans="65:65" ht="19.5">
      <c r="BM62" s="81"/>
    </row>
  </sheetData>
  <mergeCells count="25">
    <mergeCell ref="I4:V4"/>
    <mergeCell ref="U6:W6"/>
    <mergeCell ref="X6:AB6"/>
    <mergeCell ref="C7:S7"/>
    <mergeCell ref="U7:W7"/>
    <mergeCell ref="X7:AB7"/>
    <mergeCell ref="M14:T14"/>
    <mergeCell ref="P16:S16"/>
    <mergeCell ref="T21:AB22"/>
    <mergeCell ref="G27:R27"/>
    <mergeCell ref="G28:R29"/>
    <mergeCell ref="C35:AB35"/>
    <mergeCell ref="C36:AB42"/>
    <mergeCell ref="C28:F29"/>
    <mergeCell ref="C27:F27"/>
    <mergeCell ref="C33:F33"/>
    <mergeCell ref="G33:R33"/>
    <mergeCell ref="C30:F30"/>
    <mergeCell ref="G30:R30"/>
    <mergeCell ref="C31:F31"/>
    <mergeCell ref="G31:R31"/>
    <mergeCell ref="C32:F32"/>
    <mergeCell ref="G32:R32"/>
    <mergeCell ref="U30:X30"/>
    <mergeCell ref="Y30:AB30"/>
  </mergeCells>
  <phoneticPr fontId="1"/>
  <hyperlinks>
    <hyperlink ref="T26" r:id="rId1" xr:uid="{184DD7C6-3399-4D00-A0F0-41604B803D37}"/>
  </hyperlinks>
  <printOptions horizontalCentered="1" verticalCentered="1"/>
  <pageMargins left="0.23622047244094491" right="0.23622047244094491" top="0" bottom="0" header="0.31496062992125984" footer="0.31496062992125984"/>
  <pageSetup paperSize="9" scale="44" orientation="portrait" r:id="rId2"/>
  <rowBreaks count="1" manualBreakCount="1">
    <brk id="45" max="16383" man="1"/>
  </rowBreaks>
  <colBreaks count="1" manualBreakCount="1">
    <brk id="29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992A9-1103-4F60-99AB-E46F88242CE2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39" customWidth="1"/>
    <col min="2" max="2" width="6.125" style="39" customWidth="1"/>
    <col min="3" max="3" width="15.25" style="39" customWidth="1"/>
    <col min="4" max="4" width="35.875" style="39" customWidth="1"/>
    <col min="5" max="5" width="6.625" style="39" customWidth="1"/>
    <col min="6" max="6" width="8.125" style="39" customWidth="1"/>
    <col min="7" max="7" width="8.875" style="39" customWidth="1"/>
    <col min="8" max="8" width="10.125" style="39" customWidth="1"/>
    <col min="9" max="9" width="21.875" style="39" hidden="1" customWidth="1"/>
    <col min="10" max="10" width="1.375" style="39" customWidth="1"/>
    <col min="11" max="12" width="3.125" style="39" customWidth="1"/>
    <col min="13" max="13" width="3.125" style="39"/>
    <col min="14" max="19" width="13.5" style="39" customWidth="1"/>
    <col min="20" max="16384" width="3.125" style="39"/>
  </cols>
  <sheetData>
    <row r="1" spans="1:18" customFormat="1" ht="46.5" customHeight="1">
      <c r="A1" s="48">
        <v>2</v>
      </c>
      <c r="B1" s="48">
        <f ca="1">IF(COUNT(A:A)&gt;1,MAX(A:A),_xlfn.SHEETS()-2)</f>
        <v>11</v>
      </c>
      <c r="C1" s="186" t="str">
        <f>8&amp;" / "&amp;COUNT(小計!$H$6:$H$33)+1&amp;" ページ"</f>
        <v>8 / 11 ページ</v>
      </c>
      <c r="D1" s="186"/>
      <c r="E1" s="186"/>
      <c r="F1" s="186"/>
      <c r="G1" s="186"/>
      <c r="H1" s="186"/>
    </row>
    <row r="2" spans="1:18" customFormat="1" ht="30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</row>
    <row r="3" spans="1:18" customFormat="1" ht="14.45" customHeight="1">
      <c r="B3" s="40" t="str">
        <f>"工事名称："&amp; 表紙!G27</f>
        <v>工事名称：サンプル工事</v>
      </c>
      <c r="C3" s="40"/>
      <c r="N3" s="39"/>
      <c r="O3" s="39"/>
      <c r="P3" s="39"/>
      <c r="Q3" s="39"/>
      <c r="R3" s="39"/>
    </row>
    <row r="4" spans="1:18" customFormat="1" ht="14.45" customHeight="1">
      <c r="B4" s="40" t="str">
        <f>"見積番号："&amp;表紙!X6</f>
        <v>見積番号：000000000001</v>
      </c>
      <c r="C4" s="40"/>
      <c r="N4" s="188" t="s">
        <v>115</v>
      </c>
      <c r="O4" s="188"/>
      <c r="P4" s="188"/>
      <c r="Q4" s="188"/>
      <c r="R4" s="188"/>
    </row>
    <row r="5" spans="1:18" customFormat="1" ht="23.1" customHeight="1">
      <c r="B5" s="56" t="s">
        <v>17</v>
      </c>
      <c r="C5" s="57" t="s">
        <v>18</v>
      </c>
      <c r="D5" s="57" t="s">
        <v>19</v>
      </c>
      <c r="E5" s="57" t="s">
        <v>20</v>
      </c>
      <c r="F5" s="57" t="s">
        <v>21</v>
      </c>
      <c r="G5" s="57" t="s">
        <v>22</v>
      </c>
      <c r="H5" s="57" t="s">
        <v>23</v>
      </c>
      <c r="I5" s="58" t="s">
        <v>24</v>
      </c>
      <c r="N5" s="61" t="s">
        <v>119</v>
      </c>
      <c r="O5" s="66" t="s">
        <v>120</v>
      </c>
      <c r="P5" s="61" t="s">
        <v>121</v>
      </c>
      <c r="Q5" s="61" t="s">
        <v>117</v>
      </c>
      <c r="R5" s="61" t="s">
        <v>118</v>
      </c>
    </row>
    <row r="6" spans="1:18" customFormat="1" ht="22.5" customHeight="1">
      <c r="B6" s="189" t="str">
        <f>小計!B12&amp;"." &amp; 小計!C12</f>
        <v>7.サンプル階層⑦</v>
      </c>
      <c r="C6" s="190"/>
      <c r="D6" s="190"/>
      <c r="E6" s="190"/>
      <c r="F6" s="190"/>
      <c r="G6" s="190"/>
      <c r="H6" s="190"/>
      <c r="I6" s="190"/>
      <c r="J6" s="136" t="s">
        <v>25</v>
      </c>
      <c r="N6" s="191"/>
      <c r="O6" s="192"/>
      <c r="P6" s="192"/>
      <c r="Q6" s="192"/>
      <c r="R6" s="193"/>
    </row>
    <row r="7" spans="1:18" customFormat="1" ht="22.5" customHeight="1">
      <c r="B7" s="75">
        <v>1</v>
      </c>
      <c r="C7" s="76" t="s">
        <v>166</v>
      </c>
      <c r="D7" s="73"/>
      <c r="E7" s="77">
        <v>1</v>
      </c>
      <c r="F7" s="78" t="s">
        <v>131</v>
      </c>
      <c r="G7" s="79">
        <v>7000</v>
      </c>
      <c r="H7" s="79">
        <f t="shared" ref="H7:H33" si="0">IF(AND(E7="",G7=""),"",E7*G7)</f>
        <v>7000</v>
      </c>
      <c r="I7" s="73" t="s">
        <v>61</v>
      </c>
      <c r="J7" s="47" t="s">
        <v>25</v>
      </c>
      <c r="N7" s="67">
        <v>1</v>
      </c>
      <c r="O7" s="62">
        <v>6000</v>
      </c>
      <c r="P7" s="62">
        <f>IF(AND($N7="",$O7=""),"",$N7*$O7)</f>
        <v>6000</v>
      </c>
      <c r="Q7" s="63">
        <f>IF($H7="","",$H7-IF($P7="",0,$P7))</f>
        <v>1000</v>
      </c>
      <c r="R7" s="64" t="str">
        <f>IF(Q7="","",ROUND(Q7/H7 *100,1) &amp; "%")</f>
        <v>14.3%</v>
      </c>
    </row>
    <row r="8" spans="1:18" customFormat="1" ht="22.5" customHeight="1">
      <c r="B8" s="41"/>
      <c r="C8" s="46"/>
      <c r="D8" s="42"/>
      <c r="E8" s="43"/>
      <c r="F8" s="44"/>
      <c r="G8" s="45"/>
      <c r="H8" s="79" t="str">
        <f t="shared" si="0"/>
        <v/>
      </c>
      <c r="I8" s="42"/>
      <c r="J8" s="47" t="s">
        <v>25</v>
      </c>
      <c r="N8" s="67"/>
      <c r="O8" s="62"/>
      <c r="P8" s="62"/>
      <c r="Q8" s="63" t="str">
        <f t="shared" ref="Q8:Q33" si="1">IF($H8="","",$H8-IF($P8="",0,$P8))</f>
        <v/>
      </c>
      <c r="R8" s="64" t="str">
        <f t="shared" ref="R8:R33" si="2">IF(Q8="","",ROUND(Q8/H8 *100,1) &amp; "%")</f>
        <v/>
      </c>
    </row>
    <row r="9" spans="1:18" customFormat="1" ht="22.5" customHeight="1">
      <c r="B9" s="41"/>
      <c r="C9" s="46"/>
      <c r="D9" s="42"/>
      <c r="E9" s="43"/>
      <c r="F9" s="44"/>
      <c r="G9" s="45"/>
      <c r="H9" s="79" t="str">
        <f t="shared" si="0"/>
        <v/>
      </c>
      <c r="I9" s="42"/>
      <c r="J9" s="47" t="s">
        <v>25</v>
      </c>
      <c r="N9" s="67"/>
      <c r="O9" s="62"/>
      <c r="P9" s="62"/>
      <c r="Q9" s="63" t="str">
        <f t="shared" si="1"/>
        <v/>
      </c>
      <c r="R9" s="64" t="str">
        <f t="shared" si="2"/>
        <v/>
      </c>
    </row>
    <row r="10" spans="1:18" customFormat="1" ht="22.5" customHeight="1">
      <c r="B10" s="41"/>
      <c r="C10" s="46"/>
      <c r="D10" s="42"/>
      <c r="E10" s="43"/>
      <c r="F10" s="44"/>
      <c r="G10" s="45"/>
      <c r="H10" s="79" t="str">
        <f t="shared" si="0"/>
        <v/>
      </c>
      <c r="I10" s="42"/>
      <c r="J10" s="47" t="s">
        <v>25</v>
      </c>
      <c r="N10" s="67"/>
      <c r="O10" s="62"/>
      <c r="P10" s="62"/>
      <c r="Q10" s="63" t="str">
        <f t="shared" si="1"/>
        <v/>
      </c>
      <c r="R10" s="64" t="str">
        <f t="shared" si="2"/>
        <v/>
      </c>
    </row>
    <row r="11" spans="1:18" customFormat="1" ht="22.5" customHeight="1">
      <c r="B11" s="41"/>
      <c r="C11" s="46"/>
      <c r="D11" s="42"/>
      <c r="E11" s="43"/>
      <c r="F11" s="44"/>
      <c r="G11" s="45"/>
      <c r="H11" s="79" t="str">
        <f t="shared" si="0"/>
        <v/>
      </c>
      <c r="I11" s="42"/>
      <c r="J11" s="47" t="s">
        <v>25</v>
      </c>
      <c r="N11" s="67"/>
      <c r="O11" s="62"/>
      <c r="P11" s="62"/>
      <c r="Q11" s="63" t="str">
        <f t="shared" si="1"/>
        <v/>
      </c>
      <c r="R11" s="64" t="str">
        <f t="shared" si="2"/>
        <v/>
      </c>
    </row>
    <row r="12" spans="1:18" customFormat="1" ht="22.5" customHeight="1">
      <c r="B12" s="41"/>
      <c r="C12" s="46"/>
      <c r="D12" s="42"/>
      <c r="E12" s="43"/>
      <c r="F12" s="44"/>
      <c r="G12" s="45"/>
      <c r="H12" s="79" t="str">
        <f t="shared" si="0"/>
        <v/>
      </c>
      <c r="I12" s="42"/>
      <c r="J12" s="47" t="s">
        <v>25</v>
      </c>
      <c r="N12" s="67"/>
      <c r="O12" s="62"/>
      <c r="P12" s="62"/>
      <c r="Q12" s="63" t="str">
        <f t="shared" si="1"/>
        <v/>
      </c>
      <c r="R12" s="64" t="str">
        <f t="shared" si="2"/>
        <v/>
      </c>
    </row>
    <row r="13" spans="1:18" customFormat="1" ht="22.5" customHeight="1">
      <c r="B13" s="41"/>
      <c r="C13" s="46"/>
      <c r="D13" s="42"/>
      <c r="E13" s="43"/>
      <c r="F13" s="44"/>
      <c r="G13" s="45"/>
      <c r="H13" s="79" t="str">
        <f t="shared" si="0"/>
        <v/>
      </c>
      <c r="I13" s="42"/>
      <c r="J13" s="47" t="s">
        <v>25</v>
      </c>
      <c r="N13" s="67"/>
      <c r="O13" s="62"/>
      <c r="P13" s="62"/>
      <c r="Q13" s="63" t="str">
        <f t="shared" si="1"/>
        <v/>
      </c>
      <c r="R13" s="64" t="str">
        <f t="shared" si="2"/>
        <v/>
      </c>
    </row>
    <row r="14" spans="1:18" customFormat="1" ht="22.5" customHeight="1">
      <c r="B14" s="41"/>
      <c r="C14" s="46"/>
      <c r="D14" s="42"/>
      <c r="E14" s="43"/>
      <c r="F14" s="44"/>
      <c r="G14" s="45"/>
      <c r="H14" s="79" t="str">
        <f t="shared" si="0"/>
        <v/>
      </c>
      <c r="I14" s="42"/>
      <c r="J14" s="47"/>
      <c r="N14" s="67"/>
      <c r="O14" s="62"/>
      <c r="P14" s="62"/>
      <c r="Q14" s="63" t="str">
        <f t="shared" si="1"/>
        <v/>
      </c>
      <c r="R14" s="64" t="str">
        <f t="shared" si="2"/>
        <v/>
      </c>
    </row>
    <row r="15" spans="1:18" customFormat="1" ht="22.5" customHeight="1">
      <c r="B15" s="41"/>
      <c r="C15" s="46"/>
      <c r="D15" s="42"/>
      <c r="E15" s="43"/>
      <c r="F15" s="44"/>
      <c r="G15" s="45"/>
      <c r="H15" s="79" t="str">
        <f t="shared" si="0"/>
        <v/>
      </c>
      <c r="I15" s="42"/>
      <c r="J15" s="47"/>
      <c r="N15" s="67"/>
      <c r="O15" s="62"/>
      <c r="P15" s="62"/>
      <c r="Q15" s="63" t="str">
        <f t="shared" si="1"/>
        <v/>
      </c>
      <c r="R15" s="64" t="str">
        <f t="shared" si="2"/>
        <v/>
      </c>
    </row>
    <row r="16" spans="1:18" customFormat="1" ht="22.5" customHeight="1">
      <c r="B16" s="41"/>
      <c r="C16" s="46"/>
      <c r="D16" s="42"/>
      <c r="E16" s="43"/>
      <c r="F16" s="44"/>
      <c r="G16" s="45"/>
      <c r="H16" s="79" t="str">
        <f t="shared" si="0"/>
        <v/>
      </c>
      <c r="I16" s="42"/>
      <c r="J16" s="47"/>
      <c r="N16" s="67"/>
      <c r="O16" s="62"/>
      <c r="P16" s="62"/>
      <c r="Q16" s="63" t="str">
        <f t="shared" si="1"/>
        <v/>
      </c>
      <c r="R16" s="64" t="str">
        <f t="shared" si="2"/>
        <v/>
      </c>
    </row>
    <row r="17" spans="2:18" customFormat="1" ht="22.5" customHeight="1">
      <c r="B17" s="41"/>
      <c r="C17" s="46"/>
      <c r="D17" s="42"/>
      <c r="E17" s="43"/>
      <c r="F17" s="44"/>
      <c r="G17" s="45"/>
      <c r="H17" s="79" t="str">
        <f t="shared" si="0"/>
        <v/>
      </c>
      <c r="I17" s="42"/>
      <c r="J17" s="47"/>
      <c r="N17" s="67"/>
      <c r="O17" s="62"/>
      <c r="P17" s="62"/>
      <c r="Q17" s="63" t="str">
        <f t="shared" si="1"/>
        <v/>
      </c>
      <c r="R17" s="64" t="str">
        <f t="shared" si="2"/>
        <v/>
      </c>
    </row>
    <row r="18" spans="2:18" customFormat="1" ht="22.5" customHeight="1">
      <c r="B18" s="41"/>
      <c r="C18" s="46"/>
      <c r="D18" s="42"/>
      <c r="E18" s="43"/>
      <c r="F18" s="44"/>
      <c r="G18" s="45"/>
      <c r="H18" s="79" t="str">
        <f t="shared" si="0"/>
        <v/>
      </c>
      <c r="I18" s="42"/>
      <c r="J18" s="47" t="s">
        <v>25</v>
      </c>
      <c r="N18" s="67"/>
      <c r="O18" s="62"/>
      <c r="P18" s="62"/>
      <c r="Q18" s="63" t="str">
        <f t="shared" si="1"/>
        <v/>
      </c>
      <c r="R18" s="64" t="str">
        <f t="shared" si="2"/>
        <v/>
      </c>
    </row>
    <row r="19" spans="2:18" customFormat="1" ht="22.5" customHeight="1">
      <c r="B19" s="41"/>
      <c r="C19" s="46"/>
      <c r="D19" s="42"/>
      <c r="E19" s="43"/>
      <c r="F19" s="44"/>
      <c r="G19" s="45"/>
      <c r="H19" s="79" t="str">
        <f t="shared" si="0"/>
        <v/>
      </c>
      <c r="I19" s="42"/>
      <c r="J19" s="47" t="s">
        <v>25</v>
      </c>
      <c r="N19" s="67"/>
      <c r="O19" s="62"/>
      <c r="P19" s="62"/>
      <c r="Q19" s="63" t="str">
        <f t="shared" si="1"/>
        <v/>
      </c>
      <c r="R19" s="64" t="str">
        <f t="shared" si="2"/>
        <v/>
      </c>
    </row>
    <row r="20" spans="2:18" customFormat="1" ht="22.5" customHeight="1">
      <c r="B20" s="41"/>
      <c r="C20" s="46"/>
      <c r="D20" s="42"/>
      <c r="E20" s="43"/>
      <c r="F20" s="44"/>
      <c r="G20" s="45"/>
      <c r="H20" s="79" t="str">
        <f t="shared" si="0"/>
        <v/>
      </c>
      <c r="I20" s="42"/>
      <c r="J20" s="47" t="s">
        <v>25</v>
      </c>
      <c r="N20" s="67"/>
      <c r="O20" s="62"/>
      <c r="P20" s="62"/>
      <c r="Q20" s="63" t="str">
        <f t="shared" si="1"/>
        <v/>
      </c>
      <c r="R20" s="64" t="str">
        <f t="shared" si="2"/>
        <v/>
      </c>
    </row>
    <row r="21" spans="2:18" customFormat="1" ht="22.5" customHeight="1">
      <c r="B21" s="41"/>
      <c r="C21" s="46"/>
      <c r="D21" s="42"/>
      <c r="E21" s="43"/>
      <c r="F21" s="44"/>
      <c r="G21" s="45"/>
      <c r="H21" s="79" t="str">
        <f t="shared" si="0"/>
        <v/>
      </c>
      <c r="I21" s="42"/>
      <c r="J21" s="47" t="s">
        <v>25</v>
      </c>
      <c r="N21" s="67"/>
      <c r="O21" s="62"/>
      <c r="P21" s="62"/>
      <c r="Q21" s="63" t="str">
        <f t="shared" si="1"/>
        <v/>
      </c>
      <c r="R21" s="64" t="str">
        <f t="shared" si="2"/>
        <v/>
      </c>
    </row>
    <row r="22" spans="2:18" customFormat="1" ht="22.5" customHeight="1">
      <c r="B22" s="41"/>
      <c r="C22" s="46"/>
      <c r="D22" s="42"/>
      <c r="E22" s="43"/>
      <c r="F22" s="44"/>
      <c r="G22" s="45"/>
      <c r="H22" s="79" t="str">
        <f t="shared" si="0"/>
        <v/>
      </c>
      <c r="I22" s="42"/>
      <c r="J22" s="47" t="s">
        <v>25</v>
      </c>
      <c r="N22" s="67"/>
      <c r="O22" s="62"/>
      <c r="P22" s="62"/>
      <c r="Q22" s="63" t="str">
        <f t="shared" si="1"/>
        <v/>
      </c>
      <c r="R22" s="64" t="str">
        <f t="shared" si="2"/>
        <v/>
      </c>
    </row>
    <row r="23" spans="2:18" customFormat="1" ht="22.5" customHeight="1">
      <c r="B23" s="41"/>
      <c r="C23" s="46"/>
      <c r="D23" s="42"/>
      <c r="E23" s="43"/>
      <c r="F23" s="44"/>
      <c r="G23" s="45"/>
      <c r="H23" s="79" t="str">
        <f t="shared" si="0"/>
        <v/>
      </c>
      <c r="I23" s="42"/>
      <c r="J23" s="47" t="s">
        <v>25</v>
      </c>
      <c r="N23" s="67"/>
      <c r="O23" s="62"/>
      <c r="P23" s="62"/>
      <c r="Q23" s="63" t="str">
        <f t="shared" si="1"/>
        <v/>
      </c>
      <c r="R23" s="64" t="str">
        <f t="shared" si="2"/>
        <v/>
      </c>
    </row>
    <row r="24" spans="2:18" customFormat="1" ht="22.5" customHeight="1">
      <c r="B24" s="41"/>
      <c r="C24" s="46"/>
      <c r="D24" s="42"/>
      <c r="E24" s="43"/>
      <c r="F24" s="44"/>
      <c r="G24" s="45"/>
      <c r="H24" s="79" t="str">
        <f t="shared" si="0"/>
        <v/>
      </c>
      <c r="I24" s="42"/>
      <c r="J24" s="47" t="s">
        <v>25</v>
      </c>
      <c r="N24" s="67"/>
      <c r="O24" s="62"/>
      <c r="P24" s="62"/>
      <c r="Q24" s="63" t="str">
        <f t="shared" si="1"/>
        <v/>
      </c>
      <c r="R24" s="64" t="str">
        <f t="shared" si="2"/>
        <v/>
      </c>
    </row>
    <row r="25" spans="2:18" customFormat="1" ht="22.5" customHeight="1">
      <c r="B25" s="41"/>
      <c r="C25" s="46"/>
      <c r="D25" s="42"/>
      <c r="E25" s="43"/>
      <c r="F25" s="44"/>
      <c r="G25" s="45"/>
      <c r="H25" s="79" t="str">
        <f t="shared" si="0"/>
        <v/>
      </c>
      <c r="I25" s="42"/>
      <c r="J25" s="47" t="s">
        <v>25</v>
      </c>
      <c r="N25" s="67"/>
      <c r="O25" s="62"/>
      <c r="P25" s="62"/>
      <c r="Q25" s="63" t="str">
        <f t="shared" si="1"/>
        <v/>
      </c>
      <c r="R25" s="64" t="str">
        <f t="shared" si="2"/>
        <v/>
      </c>
    </row>
    <row r="26" spans="2:18" customFormat="1" ht="22.5" customHeight="1">
      <c r="B26" s="41"/>
      <c r="C26" s="46"/>
      <c r="D26" s="42"/>
      <c r="E26" s="43"/>
      <c r="F26" s="44"/>
      <c r="G26" s="45"/>
      <c r="H26" s="79" t="str">
        <f t="shared" si="0"/>
        <v/>
      </c>
      <c r="I26" s="42"/>
      <c r="J26" s="47" t="s">
        <v>25</v>
      </c>
      <c r="N26" s="67"/>
      <c r="O26" s="62"/>
      <c r="P26" s="62"/>
      <c r="Q26" s="63" t="str">
        <f t="shared" si="1"/>
        <v/>
      </c>
      <c r="R26" s="64" t="str">
        <f t="shared" si="2"/>
        <v/>
      </c>
    </row>
    <row r="27" spans="2:18" customFormat="1" ht="22.5" customHeight="1">
      <c r="B27" s="41"/>
      <c r="C27" s="46"/>
      <c r="D27" s="42"/>
      <c r="E27" s="43"/>
      <c r="F27" s="44"/>
      <c r="G27" s="45"/>
      <c r="H27" s="79" t="str">
        <f t="shared" si="0"/>
        <v/>
      </c>
      <c r="I27" s="42"/>
      <c r="J27" s="47" t="s">
        <v>25</v>
      </c>
      <c r="N27" s="67"/>
      <c r="O27" s="62"/>
      <c r="P27" s="62"/>
      <c r="Q27" s="63" t="str">
        <f t="shared" si="1"/>
        <v/>
      </c>
      <c r="R27" s="64" t="str">
        <f t="shared" si="2"/>
        <v/>
      </c>
    </row>
    <row r="28" spans="2:18" customFormat="1" ht="22.5" customHeight="1">
      <c r="B28" s="41"/>
      <c r="C28" s="46"/>
      <c r="D28" s="42"/>
      <c r="E28" s="43"/>
      <c r="F28" s="44"/>
      <c r="G28" s="45"/>
      <c r="H28" s="79" t="str">
        <f t="shared" si="0"/>
        <v/>
      </c>
      <c r="I28" s="42"/>
      <c r="J28" s="47" t="s">
        <v>25</v>
      </c>
      <c r="N28" s="67"/>
      <c r="O28" s="62"/>
      <c r="P28" s="62"/>
      <c r="Q28" s="63" t="str">
        <f t="shared" si="1"/>
        <v/>
      </c>
      <c r="R28" s="64" t="str">
        <f t="shared" si="2"/>
        <v/>
      </c>
    </row>
    <row r="29" spans="2:18" customFormat="1" ht="22.5" customHeight="1">
      <c r="B29" s="41"/>
      <c r="C29" s="46"/>
      <c r="D29" s="42"/>
      <c r="E29" s="43"/>
      <c r="F29" s="44"/>
      <c r="G29" s="45"/>
      <c r="H29" s="79" t="str">
        <f t="shared" si="0"/>
        <v/>
      </c>
      <c r="I29" s="42"/>
      <c r="J29" s="47" t="s">
        <v>25</v>
      </c>
      <c r="N29" s="67"/>
      <c r="O29" s="62"/>
      <c r="P29" s="62"/>
      <c r="Q29" s="63" t="str">
        <f t="shared" si="1"/>
        <v/>
      </c>
      <c r="R29" s="64" t="str">
        <f t="shared" si="2"/>
        <v/>
      </c>
    </row>
    <row r="30" spans="2:18" customFormat="1" ht="22.5" customHeight="1">
      <c r="B30" s="41"/>
      <c r="C30" s="46"/>
      <c r="D30" s="42"/>
      <c r="E30" s="43"/>
      <c r="F30" s="44"/>
      <c r="G30" s="45"/>
      <c r="H30" s="79" t="str">
        <f t="shared" si="0"/>
        <v/>
      </c>
      <c r="I30" s="42"/>
      <c r="J30" s="47" t="s">
        <v>25</v>
      </c>
      <c r="N30" s="67"/>
      <c r="O30" s="62"/>
      <c r="P30" s="62"/>
      <c r="Q30" s="63" t="str">
        <f t="shared" si="1"/>
        <v/>
      </c>
      <c r="R30" s="64" t="str">
        <f t="shared" si="2"/>
        <v/>
      </c>
    </row>
    <row r="31" spans="2:18" customFormat="1" ht="22.5" customHeight="1">
      <c r="B31" s="41"/>
      <c r="C31" s="46"/>
      <c r="D31" s="42"/>
      <c r="E31" s="43"/>
      <c r="F31" s="44"/>
      <c r="G31" s="45"/>
      <c r="H31" s="79" t="str">
        <f t="shared" si="0"/>
        <v/>
      </c>
      <c r="I31" s="42"/>
      <c r="J31" s="47" t="s">
        <v>25</v>
      </c>
      <c r="N31" s="67"/>
      <c r="O31" s="62"/>
      <c r="P31" s="62"/>
      <c r="Q31" s="63" t="str">
        <f t="shared" si="1"/>
        <v/>
      </c>
      <c r="R31" s="64" t="str">
        <f t="shared" si="2"/>
        <v/>
      </c>
    </row>
    <row r="32" spans="2:18" customFormat="1" ht="22.5" customHeight="1">
      <c r="B32" s="41"/>
      <c r="C32" s="46"/>
      <c r="D32" s="42"/>
      <c r="E32" s="43"/>
      <c r="F32" s="44"/>
      <c r="G32" s="45"/>
      <c r="H32" s="79" t="str">
        <f t="shared" si="0"/>
        <v/>
      </c>
      <c r="I32" s="42"/>
      <c r="J32" s="47" t="s">
        <v>25</v>
      </c>
      <c r="N32" s="67"/>
      <c r="O32" s="62"/>
      <c r="P32" s="62"/>
      <c r="Q32" s="63" t="str">
        <f t="shared" si="1"/>
        <v/>
      </c>
      <c r="R32" s="64" t="str">
        <f t="shared" si="2"/>
        <v/>
      </c>
    </row>
    <row r="33" spans="2:18" customFormat="1" ht="22.5" customHeight="1">
      <c r="B33" s="41"/>
      <c r="C33" s="46"/>
      <c r="D33" s="42"/>
      <c r="E33" s="43"/>
      <c r="F33" s="44"/>
      <c r="G33" s="45"/>
      <c r="H33" s="79" t="str">
        <f t="shared" si="0"/>
        <v/>
      </c>
      <c r="I33" s="42"/>
      <c r="J33" s="47" t="s">
        <v>25</v>
      </c>
      <c r="N33" s="67"/>
      <c r="O33" s="62"/>
      <c r="P33" s="62"/>
      <c r="Q33" s="63" t="str">
        <f t="shared" si="1"/>
        <v/>
      </c>
      <c r="R33" s="64" t="str">
        <f t="shared" si="2"/>
        <v/>
      </c>
    </row>
    <row r="34" spans="2:18" customFormat="1" ht="22.5" customHeight="1">
      <c r="B34" s="41"/>
      <c r="C34" s="46" t="s">
        <v>85</v>
      </c>
      <c r="D34" s="42"/>
      <c r="E34" s="43"/>
      <c r="F34" s="44"/>
      <c r="G34" s="45"/>
      <c r="H34" s="45">
        <f>SUM(H7:H33)</f>
        <v>7000</v>
      </c>
      <c r="I34" s="42"/>
      <c r="J34" s="47" t="s">
        <v>25</v>
      </c>
      <c r="N34" s="68"/>
      <c r="O34" s="68"/>
      <c r="P34" s="69">
        <f>SUM(P7:P33)</f>
        <v>6000</v>
      </c>
      <c r="Q34" s="63">
        <f>IF(H34="","",H34-IF(P34="",0,P34))</f>
        <v>1000</v>
      </c>
      <c r="R34" s="64" t="str">
        <f>IF(Q34="","",ROUND(Q34/H34 *100,1) &amp; "%")</f>
        <v>14.3%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46B5B-95AC-4D4E-81EF-3A22B19BA99F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39" customWidth="1"/>
    <col min="2" max="2" width="6.125" style="39" customWidth="1"/>
    <col min="3" max="3" width="15.25" style="39" customWidth="1"/>
    <col min="4" max="4" width="35.875" style="39" customWidth="1"/>
    <col min="5" max="5" width="6.625" style="39" customWidth="1"/>
    <col min="6" max="6" width="8.125" style="39" customWidth="1"/>
    <col min="7" max="7" width="8.875" style="39" customWidth="1"/>
    <col min="8" max="8" width="10.125" style="39" customWidth="1"/>
    <col min="9" max="9" width="21.875" style="39" hidden="1" customWidth="1"/>
    <col min="10" max="10" width="1.375" style="39" customWidth="1"/>
    <col min="11" max="12" width="3.125" style="39" customWidth="1"/>
    <col min="13" max="13" width="3.125" style="39"/>
    <col min="14" max="19" width="13.5" style="39" customWidth="1"/>
    <col min="20" max="16384" width="3.125" style="39"/>
  </cols>
  <sheetData>
    <row r="1" spans="1:18" customFormat="1" ht="46.5" customHeight="1">
      <c r="A1" s="48">
        <v>2</v>
      </c>
      <c r="B1" s="48">
        <f ca="1">IF(COUNT(A:A)&gt;1,MAX(A:A),_xlfn.SHEETS()-2)</f>
        <v>11</v>
      </c>
      <c r="C1" s="186" t="str">
        <f>9&amp;" / "&amp;COUNT(小計!$H$6:$H$33)+1&amp;" ページ"</f>
        <v>9 / 11 ページ</v>
      </c>
      <c r="D1" s="186"/>
      <c r="E1" s="186"/>
      <c r="F1" s="186"/>
      <c r="G1" s="186"/>
      <c r="H1" s="186"/>
    </row>
    <row r="2" spans="1:18" customFormat="1" ht="30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</row>
    <row r="3" spans="1:18" customFormat="1" ht="14.45" customHeight="1">
      <c r="B3" s="40" t="str">
        <f>"工事名称："&amp; 表紙!G27</f>
        <v>工事名称：サンプル工事</v>
      </c>
      <c r="C3" s="40"/>
      <c r="N3" s="39"/>
      <c r="O3" s="39"/>
      <c r="P3" s="39"/>
      <c r="Q3" s="39"/>
      <c r="R3" s="39"/>
    </row>
    <row r="4" spans="1:18" customFormat="1" ht="14.45" customHeight="1">
      <c r="B4" s="40" t="str">
        <f>"見積番号："&amp;表紙!X6</f>
        <v>見積番号：000000000001</v>
      </c>
      <c r="C4" s="40"/>
      <c r="N4" s="188" t="s">
        <v>115</v>
      </c>
      <c r="O4" s="188"/>
      <c r="P4" s="188"/>
      <c r="Q4" s="188"/>
      <c r="R4" s="188"/>
    </row>
    <row r="5" spans="1:18" customFormat="1" ht="23.1" customHeight="1">
      <c r="B5" s="56" t="s">
        <v>17</v>
      </c>
      <c r="C5" s="57" t="s">
        <v>18</v>
      </c>
      <c r="D5" s="57" t="s">
        <v>19</v>
      </c>
      <c r="E5" s="57" t="s">
        <v>20</v>
      </c>
      <c r="F5" s="57" t="s">
        <v>21</v>
      </c>
      <c r="G5" s="57" t="s">
        <v>22</v>
      </c>
      <c r="H5" s="57" t="s">
        <v>23</v>
      </c>
      <c r="I5" s="58" t="s">
        <v>24</v>
      </c>
      <c r="N5" s="61" t="s">
        <v>119</v>
      </c>
      <c r="O5" s="66" t="s">
        <v>120</v>
      </c>
      <c r="P5" s="61" t="s">
        <v>121</v>
      </c>
      <c r="Q5" s="61" t="s">
        <v>117</v>
      </c>
      <c r="R5" s="61" t="s">
        <v>118</v>
      </c>
    </row>
    <row r="6" spans="1:18" customFormat="1" ht="22.5" customHeight="1">
      <c r="B6" s="189" t="str">
        <f>小計!B13&amp;"." &amp; 小計!C13</f>
        <v>8.サンプル階層⑧</v>
      </c>
      <c r="C6" s="190"/>
      <c r="D6" s="190"/>
      <c r="E6" s="190"/>
      <c r="F6" s="190"/>
      <c r="G6" s="190"/>
      <c r="H6" s="190"/>
      <c r="I6" s="190"/>
      <c r="J6" s="136" t="s">
        <v>25</v>
      </c>
      <c r="N6" s="191"/>
      <c r="O6" s="192"/>
      <c r="P6" s="192"/>
      <c r="Q6" s="192"/>
      <c r="R6" s="193"/>
    </row>
    <row r="7" spans="1:18" customFormat="1" ht="22.5" customHeight="1">
      <c r="B7" s="75">
        <v>1</v>
      </c>
      <c r="C7" s="76" t="s">
        <v>167</v>
      </c>
      <c r="D7" s="73"/>
      <c r="E7" s="77">
        <v>1</v>
      </c>
      <c r="F7" s="78" t="s">
        <v>131</v>
      </c>
      <c r="G7" s="79">
        <v>8000</v>
      </c>
      <c r="H7" s="79">
        <f t="shared" ref="H7:H33" si="0">IF(AND(E7="",G7=""),"",E7*G7)</f>
        <v>8000</v>
      </c>
      <c r="I7" s="73" t="s">
        <v>61</v>
      </c>
      <c r="J7" s="47" t="s">
        <v>25</v>
      </c>
      <c r="N7" s="67">
        <v>1</v>
      </c>
      <c r="O7" s="62">
        <v>7000</v>
      </c>
      <c r="P7" s="62">
        <f>IF(AND($N7="",$O7=""),"",$N7*$O7)</f>
        <v>7000</v>
      </c>
      <c r="Q7" s="63">
        <f>IF($H7="","",$H7-IF($P7="",0,$P7))</f>
        <v>1000</v>
      </c>
      <c r="R7" s="64" t="str">
        <f>IF(Q7="","",ROUND(Q7/H7 *100,1) &amp; "%")</f>
        <v>12.5%</v>
      </c>
    </row>
    <row r="8" spans="1:18" customFormat="1" ht="22.5" customHeight="1">
      <c r="B8" s="41"/>
      <c r="C8" s="46"/>
      <c r="D8" s="42"/>
      <c r="E8" s="43"/>
      <c r="F8" s="44"/>
      <c r="G8" s="45"/>
      <c r="H8" s="79" t="str">
        <f t="shared" si="0"/>
        <v/>
      </c>
      <c r="I8" s="42"/>
      <c r="J8" s="47" t="s">
        <v>25</v>
      </c>
      <c r="N8" s="67"/>
      <c r="O8" s="62"/>
      <c r="P8" s="62"/>
      <c r="Q8" s="63" t="str">
        <f t="shared" ref="Q8:Q33" si="1">IF($H8="","",$H8-IF($P8="",0,$P8))</f>
        <v/>
      </c>
      <c r="R8" s="64" t="str">
        <f t="shared" ref="R8:R33" si="2">IF(Q8="","",ROUND(Q8/H8 *100,1) &amp; "%")</f>
        <v/>
      </c>
    </row>
    <row r="9" spans="1:18" customFormat="1" ht="22.5" customHeight="1">
      <c r="B9" s="41"/>
      <c r="C9" s="46"/>
      <c r="D9" s="42"/>
      <c r="E9" s="43"/>
      <c r="F9" s="44"/>
      <c r="G9" s="45"/>
      <c r="H9" s="79" t="str">
        <f t="shared" si="0"/>
        <v/>
      </c>
      <c r="I9" s="42"/>
      <c r="J9" s="47" t="s">
        <v>25</v>
      </c>
      <c r="N9" s="67"/>
      <c r="O9" s="62"/>
      <c r="P9" s="62"/>
      <c r="Q9" s="63" t="str">
        <f t="shared" si="1"/>
        <v/>
      </c>
      <c r="R9" s="64" t="str">
        <f t="shared" si="2"/>
        <v/>
      </c>
    </row>
    <row r="10" spans="1:18" customFormat="1" ht="22.5" customHeight="1">
      <c r="B10" s="41"/>
      <c r="C10" s="46"/>
      <c r="D10" s="42"/>
      <c r="E10" s="43"/>
      <c r="F10" s="44"/>
      <c r="G10" s="45"/>
      <c r="H10" s="79" t="str">
        <f t="shared" si="0"/>
        <v/>
      </c>
      <c r="I10" s="42"/>
      <c r="J10" s="47" t="s">
        <v>25</v>
      </c>
      <c r="N10" s="67"/>
      <c r="O10" s="62"/>
      <c r="P10" s="62"/>
      <c r="Q10" s="63" t="str">
        <f t="shared" si="1"/>
        <v/>
      </c>
      <c r="R10" s="64" t="str">
        <f t="shared" si="2"/>
        <v/>
      </c>
    </row>
    <row r="11" spans="1:18" customFormat="1" ht="22.5" customHeight="1">
      <c r="B11" s="41"/>
      <c r="C11" s="46"/>
      <c r="D11" s="42"/>
      <c r="E11" s="43"/>
      <c r="F11" s="44"/>
      <c r="G11" s="45"/>
      <c r="H11" s="79" t="str">
        <f t="shared" si="0"/>
        <v/>
      </c>
      <c r="I11" s="42"/>
      <c r="J11" s="47" t="s">
        <v>25</v>
      </c>
      <c r="N11" s="67"/>
      <c r="O11" s="62"/>
      <c r="P11" s="62"/>
      <c r="Q11" s="63" t="str">
        <f t="shared" si="1"/>
        <v/>
      </c>
      <c r="R11" s="64" t="str">
        <f t="shared" si="2"/>
        <v/>
      </c>
    </row>
    <row r="12" spans="1:18" customFormat="1" ht="22.5" customHeight="1">
      <c r="B12" s="41"/>
      <c r="C12" s="46"/>
      <c r="D12" s="42"/>
      <c r="E12" s="43"/>
      <c r="F12" s="44"/>
      <c r="G12" s="45"/>
      <c r="H12" s="79" t="str">
        <f t="shared" si="0"/>
        <v/>
      </c>
      <c r="I12" s="42"/>
      <c r="J12" s="47" t="s">
        <v>25</v>
      </c>
      <c r="N12" s="67"/>
      <c r="O12" s="62"/>
      <c r="P12" s="62"/>
      <c r="Q12" s="63" t="str">
        <f t="shared" si="1"/>
        <v/>
      </c>
      <c r="R12" s="64" t="str">
        <f t="shared" si="2"/>
        <v/>
      </c>
    </row>
    <row r="13" spans="1:18" customFormat="1" ht="22.5" customHeight="1">
      <c r="B13" s="41"/>
      <c r="C13" s="46"/>
      <c r="D13" s="42"/>
      <c r="E13" s="43"/>
      <c r="F13" s="44"/>
      <c r="G13" s="45"/>
      <c r="H13" s="79" t="str">
        <f t="shared" si="0"/>
        <v/>
      </c>
      <c r="I13" s="42"/>
      <c r="J13" s="47" t="s">
        <v>25</v>
      </c>
      <c r="N13" s="67"/>
      <c r="O13" s="62"/>
      <c r="P13" s="62"/>
      <c r="Q13" s="63" t="str">
        <f t="shared" si="1"/>
        <v/>
      </c>
      <c r="R13" s="64" t="str">
        <f t="shared" si="2"/>
        <v/>
      </c>
    </row>
    <row r="14" spans="1:18" customFormat="1" ht="22.5" customHeight="1">
      <c r="B14" s="41"/>
      <c r="C14" s="46"/>
      <c r="D14" s="42"/>
      <c r="E14" s="43"/>
      <c r="F14" s="44"/>
      <c r="G14" s="45"/>
      <c r="H14" s="79" t="str">
        <f t="shared" si="0"/>
        <v/>
      </c>
      <c r="I14" s="42"/>
      <c r="J14" s="47"/>
      <c r="N14" s="67"/>
      <c r="O14" s="62"/>
      <c r="P14" s="62"/>
      <c r="Q14" s="63" t="str">
        <f t="shared" si="1"/>
        <v/>
      </c>
      <c r="R14" s="64" t="str">
        <f t="shared" si="2"/>
        <v/>
      </c>
    </row>
    <row r="15" spans="1:18" customFormat="1" ht="22.5" customHeight="1">
      <c r="B15" s="41"/>
      <c r="C15" s="46"/>
      <c r="D15" s="42"/>
      <c r="E15" s="43"/>
      <c r="F15" s="44"/>
      <c r="G15" s="45"/>
      <c r="H15" s="79" t="str">
        <f t="shared" si="0"/>
        <v/>
      </c>
      <c r="I15" s="42"/>
      <c r="J15" s="47"/>
      <c r="N15" s="67"/>
      <c r="O15" s="62"/>
      <c r="P15" s="62"/>
      <c r="Q15" s="63" t="str">
        <f t="shared" si="1"/>
        <v/>
      </c>
      <c r="R15" s="64" t="str">
        <f t="shared" si="2"/>
        <v/>
      </c>
    </row>
    <row r="16" spans="1:18" customFormat="1" ht="22.5" customHeight="1">
      <c r="B16" s="41"/>
      <c r="C16" s="46"/>
      <c r="D16" s="42"/>
      <c r="E16" s="43"/>
      <c r="F16" s="44"/>
      <c r="G16" s="45"/>
      <c r="H16" s="79" t="str">
        <f t="shared" si="0"/>
        <v/>
      </c>
      <c r="I16" s="42"/>
      <c r="J16" s="47"/>
      <c r="N16" s="67"/>
      <c r="O16" s="62"/>
      <c r="P16" s="62"/>
      <c r="Q16" s="63" t="str">
        <f t="shared" si="1"/>
        <v/>
      </c>
      <c r="R16" s="64" t="str">
        <f t="shared" si="2"/>
        <v/>
      </c>
    </row>
    <row r="17" spans="2:18" customFormat="1" ht="22.5" customHeight="1">
      <c r="B17" s="41"/>
      <c r="C17" s="46"/>
      <c r="D17" s="42"/>
      <c r="E17" s="43"/>
      <c r="F17" s="44"/>
      <c r="G17" s="45"/>
      <c r="H17" s="79" t="str">
        <f t="shared" si="0"/>
        <v/>
      </c>
      <c r="I17" s="42"/>
      <c r="J17" s="47"/>
      <c r="N17" s="67"/>
      <c r="O17" s="62"/>
      <c r="P17" s="62"/>
      <c r="Q17" s="63" t="str">
        <f t="shared" si="1"/>
        <v/>
      </c>
      <c r="R17" s="64" t="str">
        <f t="shared" si="2"/>
        <v/>
      </c>
    </row>
    <row r="18" spans="2:18" customFormat="1" ht="22.5" customHeight="1">
      <c r="B18" s="41"/>
      <c r="C18" s="46"/>
      <c r="D18" s="42"/>
      <c r="E18" s="43"/>
      <c r="F18" s="44"/>
      <c r="G18" s="45"/>
      <c r="H18" s="79" t="str">
        <f t="shared" si="0"/>
        <v/>
      </c>
      <c r="I18" s="42"/>
      <c r="J18" s="47" t="s">
        <v>25</v>
      </c>
      <c r="N18" s="67"/>
      <c r="O18" s="62"/>
      <c r="P18" s="62"/>
      <c r="Q18" s="63" t="str">
        <f t="shared" si="1"/>
        <v/>
      </c>
      <c r="R18" s="64" t="str">
        <f t="shared" si="2"/>
        <v/>
      </c>
    </row>
    <row r="19" spans="2:18" customFormat="1" ht="22.5" customHeight="1">
      <c r="B19" s="41"/>
      <c r="C19" s="46"/>
      <c r="D19" s="42"/>
      <c r="E19" s="43"/>
      <c r="F19" s="44"/>
      <c r="G19" s="45"/>
      <c r="H19" s="79" t="str">
        <f t="shared" si="0"/>
        <v/>
      </c>
      <c r="I19" s="42"/>
      <c r="J19" s="47" t="s">
        <v>25</v>
      </c>
      <c r="N19" s="67"/>
      <c r="O19" s="62"/>
      <c r="P19" s="62"/>
      <c r="Q19" s="63" t="str">
        <f t="shared" si="1"/>
        <v/>
      </c>
      <c r="R19" s="64" t="str">
        <f t="shared" si="2"/>
        <v/>
      </c>
    </row>
    <row r="20" spans="2:18" customFormat="1" ht="22.5" customHeight="1">
      <c r="B20" s="41"/>
      <c r="C20" s="46"/>
      <c r="D20" s="42"/>
      <c r="E20" s="43"/>
      <c r="F20" s="44"/>
      <c r="G20" s="45"/>
      <c r="H20" s="79" t="str">
        <f t="shared" si="0"/>
        <v/>
      </c>
      <c r="I20" s="42"/>
      <c r="J20" s="47" t="s">
        <v>25</v>
      </c>
      <c r="N20" s="67"/>
      <c r="O20" s="62"/>
      <c r="P20" s="62"/>
      <c r="Q20" s="63" t="str">
        <f t="shared" si="1"/>
        <v/>
      </c>
      <c r="R20" s="64" t="str">
        <f t="shared" si="2"/>
        <v/>
      </c>
    </row>
    <row r="21" spans="2:18" customFormat="1" ht="22.5" customHeight="1">
      <c r="B21" s="41"/>
      <c r="C21" s="46"/>
      <c r="D21" s="42"/>
      <c r="E21" s="43"/>
      <c r="F21" s="44"/>
      <c r="G21" s="45"/>
      <c r="H21" s="79" t="str">
        <f t="shared" si="0"/>
        <v/>
      </c>
      <c r="I21" s="42"/>
      <c r="J21" s="47" t="s">
        <v>25</v>
      </c>
      <c r="N21" s="67"/>
      <c r="O21" s="62"/>
      <c r="P21" s="62"/>
      <c r="Q21" s="63" t="str">
        <f t="shared" si="1"/>
        <v/>
      </c>
      <c r="R21" s="64" t="str">
        <f t="shared" si="2"/>
        <v/>
      </c>
    </row>
    <row r="22" spans="2:18" customFormat="1" ht="22.5" customHeight="1">
      <c r="B22" s="41"/>
      <c r="C22" s="46"/>
      <c r="D22" s="42"/>
      <c r="E22" s="43"/>
      <c r="F22" s="44"/>
      <c r="G22" s="45"/>
      <c r="H22" s="79" t="str">
        <f t="shared" si="0"/>
        <v/>
      </c>
      <c r="I22" s="42"/>
      <c r="J22" s="47" t="s">
        <v>25</v>
      </c>
      <c r="N22" s="67"/>
      <c r="O22" s="62"/>
      <c r="P22" s="62"/>
      <c r="Q22" s="63" t="str">
        <f t="shared" si="1"/>
        <v/>
      </c>
      <c r="R22" s="64" t="str">
        <f t="shared" si="2"/>
        <v/>
      </c>
    </row>
    <row r="23" spans="2:18" customFormat="1" ht="22.5" customHeight="1">
      <c r="B23" s="41"/>
      <c r="C23" s="46"/>
      <c r="D23" s="42"/>
      <c r="E23" s="43"/>
      <c r="F23" s="44"/>
      <c r="G23" s="45"/>
      <c r="H23" s="79" t="str">
        <f t="shared" si="0"/>
        <v/>
      </c>
      <c r="I23" s="42"/>
      <c r="J23" s="47" t="s">
        <v>25</v>
      </c>
      <c r="N23" s="67"/>
      <c r="O23" s="62"/>
      <c r="P23" s="62"/>
      <c r="Q23" s="63" t="str">
        <f t="shared" si="1"/>
        <v/>
      </c>
      <c r="R23" s="64" t="str">
        <f t="shared" si="2"/>
        <v/>
      </c>
    </row>
    <row r="24" spans="2:18" customFormat="1" ht="22.5" customHeight="1">
      <c r="B24" s="41"/>
      <c r="C24" s="46"/>
      <c r="D24" s="42"/>
      <c r="E24" s="43"/>
      <c r="F24" s="44"/>
      <c r="G24" s="45"/>
      <c r="H24" s="79" t="str">
        <f t="shared" si="0"/>
        <v/>
      </c>
      <c r="I24" s="42"/>
      <c r="J24" s="47" t="s">
        <v>25</v>
      </c>
      <c r="N24" s="67"/>
      <c r="O24" s="62"/>
      <c r="P24" s="62"/>
      <c r="Q24" s="63" t="str">
        <f t="shared" si="1"/>
        <v/>
      </c>
      <c r="R24" s="64" t="str">
        <f t="shared" si="2"/>
        <v/>
      </c>
    </row>
    <row r="25" spans="2:18" customFormat="1" ht="22.5" customHeight="1">
      <c r="B25" s="41"/>
      <c r="C25" s="46"/>
      <c r="D25" s="42"/>
      <c r="E25" s="43"/>
      <c r="F25" s="44"/>
      <c r="G25" s="45"/>
      <c r="H25" s="79" t="str">
        <f t="shared" si="0"/>
        <v/>
      </c>
      <c r="I25" s="42"/>
      <c r="J25" s="47" t="s">
        <v>25</v>
      </c>
      <c r="N25" s="67"/>
      <c r="O25" s="62"/>
      <c r="P25" s="62"/>
      <c r="Q25" s="63" t="str">
        <f t="shared" si="1"/>
        <v/>
      </c>
      <c r="R25" s="64" t="str">
        <f t="shared" si="2"/>
        <v/>
      </c>
    </row>
    <row r="26" spans="2:18" customFormat="1" ht="22.5" customHeight="1">
      <c r="B26" s="41"/>
      <c r="C26" s="46"/>
      <c r="D26" s="42"/>
      <c r="E26" s="43"/>
      <c r="F26" s="44"/>
      <c r="G26" s="45"/>
      <c r="H26" s="79" t="str">
        <f t="shared" si="0"/>
        <v/>
      </c>
      <c r="I26" s="42"/>
      <c r="J26" s="47" t="s">
        <v>25</v>
      </c>
      <c r="N26" s="67"/>
      <c r="O26" s="62"/>
      <c r="P26" s="62"/>
      <c r="Q26" s="63" t="str">
        <f t="shared" si="1"/>
        <v/>
      </c>
      <c r="R26" s="64" t="str">
        <f t="shared" si="2"/>
        <v/>
      </c>
    </row>
    <row r="27" spans="2:18" customFormat="1" ht="22.5" customHeight="1">
      <c r="B27" s="41"/>
      <c r="C27" s="46"/>
      <c r="D27" s="42"/>
      <c r="E27" s="43"/>
      <c r="F27" s="44"/>
      <c r="G27" s="45"/>
      <c r="H27" s="79" t="str">
        <f t="shared" si="0"/>
        <v/>
      </c>
      <c r="I27" s="42"/>
      <c r="J27" s="47" t="s">
        <v>25</v>
      </c>
      <c r="N27" s="67"/>
      <c r="O27" s="62"/>
      <c r="P27" s="62"/>
      <c r="Q27" s="63" t="str">
        <f t="shared" si="1"/>
        <v/>
      </c>
      <c r="R27" s="64" t="str">
        <f t="shared" si="2"/>
        <v/>
      </c>
    </row>
    <row r="28" spans="2:18" customFormat="1" ht="22.5" customHeight="1">
      <c r="B28" s="41"/>
      <c r="C28" s="46"/>
      <c r="D28" s="42"/>
      <c r="E28" s="43"/>
      <c r="F28" s="44"/>
      <c r="G28" s="45"/>
      <c r="H28" s="79" t="str">
        <f t="shared" si="0"/>
        <v/>
      </c>
      <c r="I28" s="42"/>
      <c r="J28" s="47" t="s">
        <v>25</v>
      </c>
      <c r="N28" s="67"/>
      <c r="O28" s="62"/>
      <c r="P28" s="62"/>
      <c r="Q28" s="63" t="str">
        <f t="shared" si="1"/>
        <v/>
      </c>
      <c r="R28" s="64" t="str">
        <f t="shared" si="2"/>
        <v/>
      </c>
    </row>
    <row r="29" spans="2:18" customFormat="1" ht="22.5" customHeight="1">
      <c r="B29" s="41"/>
      <c r="C29" s="46"/>
      <c r="D29" s="42"/>
      <c r="E29" s="43"/>
      <c r="F29" s="44"/>
      <c r="G29" s="45"/>
      <c r="H29" s="79" t="str">
        <f t="shared" si="0"/>
        <v/>
      </c>
      <c r="I29" s="42"/>
      <c r="J29" s="47" t="s">
        <v>25</v>
      </c>
      <c r="N29" s="67"/>
      <c r="O29" s="62"/>
      <c r="P29" s="62"/>
      <c r="Q29" s="63" t="str">
        <f t="shared" si="1"/>
        <v/>
      </c>
      <c r="R29" s="64" t="str">
        <f t="shared" si="2"/>
        <v/>
      </c>
    </row>
    <row r="30" spans="2:18" customFormat="1" ht="22.5" customHeight="1">
      <c r="B30" s="41"/>
      <c r="C30" s="46"/>
      <c r="D30" s="42"/>
      <c r="E30" s="43"/>
      <c r="F30" s="44"/>
      <c r="G30" s="45"/>
      <c r="H30" s="79" t="str">
        <f t="shared" si="0"/>
        <v/>
      </c>
      <c r="I30" s="42"/>
      <c r="J30" s="47" t="s">
        <v>25</v>
      </c>
      <c r="N30" s="67"/>
      <c r="O30" s="62"/>
      <c r="P30" s="62"/>
      <c r="Q30" s="63" t="str">
        <f t="shared" si="1"/>
        <v/>
      </c>
      <c r="R30" s="64" t="str">
        <f t="shared" si="2"/>
        <v/>
      </c>
    </row>
    <row r="31" spans="2:18" customFormat="1" ht="22.5" customHeight="1">
      <c r="B31" s="41"/>
      <c r="C31" s="46"/>
      <c r="D31" s="42"/>
      <c r="E31" s="43"/>
      <c r="F31" s="44"/>
      <c r="G31" s="45"/>
      <c r="H31" s="79" t="str">
        <f t="shared" si="0"/>
        <v/>
      </c>
      <c r="I31" s="42"/>
      <c r="J31" s="47" t="s">
        <v>25</v>
      </c>
      <c r="N31" s="67"/>
      <c r="O31" s="62"/>
      <c r="P31" s="62"/>
      <c r="Q31" s="63" t="str">
        <f t="shared" si="1"/>
        <v/>
      </c>
      <c r="R31" s="64" t="str">
        <f t="shared" si="2"/>
        <v/>
      </c>
    </row>
    <row r="32" spans="2:18" customFormat="1" ht="22.5" customHeight="1">
      <c r="B32" s="41"/>
      <c r="C32" s="46"/>
      <c r="D32" s="42"/>
      <c r="E32" s="43"/>
      <c r="F32" s="44"/>
      <c r="G32" s="45"/>
      <c r="H32" s="79" t="str">
        <f t="shared" si="0"/>
        <v/>
      </c>
      <c r="I32" s="42"/>
      <c r="J32" s="47" t="s">
        <v>25</v>
      </c>
      <c r="N32" s="67"/>
      <c r="O32" s="62"/>
      <c r="P32" s="62"/>
      <c r="Q32" s="63" t="str">
        <f t="shared" si="1"/>
        <v/>
      </c>
      <c r="R32" s="64" t="str">
        <f t="shared" si="2"/>
        <v/>
      </c>
    </row>
    <row r="33" spans="2:18" customFormat="1" ht="22.5" customHeight="1">
      <c r="B33" s="41"/>
      <c r="C33" s="46"/>
      <c r="D33" s="42"/>
      <c r="E33" s="43"/>
      <c r="F33" s="44"/>
      <c r="G33" s="45"/>
      <c r="H33" s="79" t="str">
        <f t="shared" si="0"/>
        <v/>
      </c>
      <c r="I33" s="42"/>
      <c r="J33" s="47" t="s">
        <v>25</v>
      </c>
      <c r="N33" s="67"/>
      <c r="O33" s="62"/>
      <c r="P33" s="62"/>
      <c r="Q33" s="63" t="str">
        <f t="shared" si="1"/>
        <v/>
      </c>
      <c r="R33" s="64" t="str">
        <f t="shared" si="2"/>
        <v/>
      </c>
    </row>
    <row r="34" spans="2:18" customFormat="1" ht="22.5" customHeight="1">
      <c r="B34" s="41"/>
      <c r="C34" s="46" t="s">
        <v>85</v>
      </c>
      <c r="D34" s="42"/>
      <c r="E34" s="43"/>
      <c r="F34" s="44"/>
      <c r="G34" s="45"/>
      <c r="H34" s="45">
        <f>SUM(H7:H33)</f>
        <v>8000</v>
      </c>
      <c r="I34" s="42"/>
      <c r="J34" s="47" t="s">
        <v>25</v>
      </c>
      <c r="N34" s="68"/>
      <c r="O34" s="68"/>
      <c r="P34" s="69">
        <f>SUM(P7:P33)</f>
        <v>7000</v>
      </c>
      <c r="Q34" s="63">
        <f>IF(H34="","",H34-IF(P34="",0,P34))</f>
        <v>1000</v>
      </c>
      <c r="R34" s="64" t="str">
        <f>IF(Q34="","",ROUND(Q34/H34 *100,1) &amp; "%")</f>
        <v>12.5%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86CBB-AB25-4CBB-BD0C-54D974381F70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39" customWidth="1"/>
    <col min="2" max="2" width="6.125" style="39" customWidth="1"/>
    <col min="3" max="3" width="15.25" style="39" customWidth="1"/>
    <col min="4" max="4" width="35.875" style="39" customWidth="1"/>
    <col min="5" max="5" width="6.625" style="39" customWidth="1"/>
    <col min="6" max="6" width="8.125" style="39" customWidth="1"/>
    <col min="7" max="7" width="8.875" style="39" customWidth="1"/>
    <col min="8" max="8" width="10.125" style="39" customWidth="1"/>
    <col min="9" max="9" width="21.875" style="39" hidden="1" customWidth="1"/>
    <col min="10" max="10" width="1.375" style="39" customWidth="1"/>
    <col min="11" max="12" width="3.125" style="39" customWidth="1"/>
    <col min="13" max="13" width="3.125" style="39"/>
    <col min="14" max="19" width="13.5" style="39" customWidth="1"/>
    <col min="20" max="16384" width="3.125" style="39"/>
  </cols>
  <sheetData>
    <row r="1" spans="1:18" customFormat="1" ht="46.5" customHeight="1">
      <c r="A1" s="48">
        <v>2</v>
      </c>
      <c r="B1" s="48">
        <f ca="1">IF(COUNT(A:A)&gt;1,MAX(A:A),_xlfn.SHEETS()-2)</f>
        <v>11</v>
      </c>
      <c r="C1" s="186" t="str">
        <f>10&amp;" / "&amp;COUNT(小計!$H$6:$H$33)+1&amp;" ページ"</f>
        <v>10 / 11 ページ</v>
      </c>
      <c r="D1" s="186"/>
      <c r="E1" s="186"/>
      <c r="F1" s="186"/>
      <c r="G1" s="186"/>
      <c r="H1" s="186"/>
    </row>
    <row r="2" spans="1:18" customFormat="1" ht="30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</row>
    <row r="3" spans="1:18" customFormat="1" ht="14.45" customHeight="1">
      <c r="B3" s="40" t="str">
        <f>"工事名称："&amp; 表紙!G27</f>
        <v>工事名称：サンプル工事</v>
      </c>
      <c r="C3" s="40"/>
      <c r="N3" s="39"/>
      <c r="O3" s="39"/>
      <c r="P3" s="39"/>
      <c r="Q3" s="39"/>
      <c r="R3" s="39"/>
    </row>
    <row r="4" spans="1:18" customFormat="1" ht="14.45" customHeight="1">
      <c r="B4" s="40" t="str">
        <f>"見積番号："&amp;表紙!X6</f>
        <v>見積番号：000000000001</v>
      </c>
      <c r="C4" s="40"/>
      <c r="N4" s="188" t="s">
        <v>115</v>
      </c>
      <c r="O4" s="188"/>
      <c r="P4" s="188"/>
      <c r="Q4" s="188"/>
      <c r="R4" s="188"/>
    </row>
    <row r="5" spans="1:18" customFormat="1" ht="23.1" customHeight="1">
      <c r="B5" s="56" t="s">
        <v>17</v>
      </c>
      <c r="C5" s="57" t="s">
        <v>18</v>
      </c>
      <c r="D5" s="57" t="s">
        <v>19</v>
      </c>
      <c r="E5" s="57" t="s">
        <v>20</v>
      </c>
      <c r="F5" s="57" t="s">
        <v>21</v>
      </c>
      <c r="G5" s="57" t="s">
        <v>22</v>
      </c>
      <c r="H5" s="57" t="s">
        <v>23</v>
      </c>
      <c r="I5" s="58" t="s">
        <v>24</v>
      </c>
      <c r="N5" s="61" t="s">
        <v>119</v>
      </c>
      <c r="O5" s="66" t="s">
        <v>120</v>
      </c>
      <c r="P5" s="61" t="s">
        <v>121</v>
      </c>
      <c r="Q5" s="61" t="s">
        <v>117</v>
      </c>
      <c r="R5" s="61" t="s">
        <v>118</v>
      </c>
    </row>
    <row r="6" spans="1:18" customFormat="1" ht="22.5" customHeight="1">
      <c r="B6" s="189" t="str">
        <f>小計!B14&amp;"." &amp; 小計!C14</f>
        <v>9.サンプル階層⑨</v>
      </c>
      <c r="C6" s="190"/>
      <c r="D6" s="190"/>
      <c r="E6" s="190"/>
      <c r="F6" s="190"/>
      <c r="G6" s="190"/>
      <c r="H6" s="190"/>
      <c r="I6" s="190"/>
      <c r="J6" s="136" t="s">
        <v>25</v>
      </c>
      <c r="N6" s="191"/>
      <c r="O6" s="192"/>
      <c r="P6" s="192"/>
      <c r="Q6" s="192"/>
      <c r="R6" s="193"/>
    </row>
    <row r="7" spans="1:18" customFormat="1" ht="22.5" customHeight="1">
      <c r="B7" s="75">
        <v>1</v>
      </c>
      <c r="C7" s="76" t="s">
        <v>168</v>
      </c>
      <c r="D7" s="73"/>
      <c r="E7" s="77">
        <v>1</v>
      </c>
      <c r="F7" s="78" t="s">
        <v>131</v>
      </c>
      <c r="G7" s="79">
        <v>9000</v>
      </c>
      <c r="H7" s="79">
        <f t="shared" ref="H7:H33" si="0">IF(AND(E7="",G7=""),"",E7*G7)</f>
        <v>9000</v>
      </c>
      <c r="I7" s="73" t="s">
        <v>61</v>
      </c>
      <c r="J7" s="47" t="s">
        <v>25</v>
      </c>
      <c r="N7" s="67">
        <v>1</v>
      </c>
      <c r="O7" s="62">
        <v>8000</v>
      </c>
      <c r="P7" s="62">
        <f>IF(AND($N7="",$O7=""),"",$N7*$O7)</f>
        <v>8000</v>
      </c>
      <c r="Q7" s="63">
        <f>IF($H7="","",$H7-IF($P7="",0,$P7))</f>
        <v>1000</v>
      </c>
      <c r="R7" s="64" t="str">
        <f>IF(Q7="","",ROUND(Q7/H7 *100,1) &amp; "%")</f>
        <v>11.1%</v>
      </c>
    </row>
    <row r="8" spans="1:18" customFormat="1" ht="22.5" customHeight="1">
      <c r="B8" s="41"/>
      <c r="C8" s="46"/>
      <c r="D8" s="42"/>
      <c r="E8" s="43"/>
      <c r="F8" s="44"/>
      <c r="G8" s="45"/>
      <c r="H8" s="79" t="str">
        <f t="shared" si="0"/>
        <v/>
      </c>
      <c r="I8" s="42"/>
      <c r="J8" s="47" t="s">
        <v>25</v>
      </c>
      <c r="N8" s="67"/>
      <c r="O8" s="62"/>
      <c r="P8" s="62"/>
      <c r="Q8" s="63" t="str">
        <f t="shared" ref="Q8:Q33" si="1">IF($H8="","",$H8-IF($P8="",0,$P8))</f>
        <v/>
      </c>
      <c r="R8" s="64" t="str">
        <f t="shared" ref="R8:R33" si="2">IF(Q8="","",ROUND(Q8/H8 *100,1) &amp; "%")</f>
        <v/>
      </c>
    </row>
    <row r="9" spans="1:18" customFormat="1" ht="22.5" customHeight="1">
      <c r="B9" s="41"/>
      <c r="C9" s="46"/>
      <c r="D9" s="42"/>
      <c r="E9" s="43"/>
      <c r="F9" s="44"/>
      <c r="G9" s="45"/>
      <c r="H9" s="79" t="str">
        <f t="shared" si="0"/>
        <v/>
      </c>
      <c r="I9" s="42"/>
      <c r="J9" s="47" t="s">
        <v>25</v>
      </c>
      <c r="N9" s="67"/>
      <c r="O9" s="62"/>
      <c r="P9" s="62"/>
      <c r="Q9" s="63" t="str">
        <f t="shared" si="1"/>
        <v/>
      </c>
      <c r="R9" s="64" t="str">
        <f t="shared" si="2"/>
        <v/>
      </c>
    </row>
    <row r="10" spans="1:18" customFormat="1" ht="22.5" customHeight="1">
      <c r="B10" s="41"/>
      <c r="C10" s="46"/>
      <c r="D10" s="42"/>
      <c r="E10" s="43"/>
      <c r="F10" s="44"/>
      <c r="G10" s="45"/>
      <c r="H10" s="79" t="str">
        <f t="shared" si="0"/>
        <v/>
      </c>
      <c r="I10" s="42"/>
      <c r="J10" s="47" t="s">
        <v>25</v>
      </c>
      <c r="N10" s="67"/>
      <c r="O10" s="62"/>
      <c r="P10" s="62"/>
      <c r="Q10" s="63" t="str">
        <f t="shared" si="1"/>
        <v/>
      </c>
      <c r="R10" s="64" t="str">
        <f t="shared" si="2"/>
        <v/>
      </c>
    </row>
    <row r="11" spans="1:18" customFormat="1" ht="22.5" customHeight="1">
      <c r="B11" s="41"/>
      <c r="C11" s="46"/>
      <c r="D11" s="42"/>
      <c r="E11" s="43"/>
      <c r="F11" s="44"/>
      <c r="G11" s="45"/>
      <c r="H11" s="79" t="str">
        <f t="shared" si="0"/>
        <v/>
      </c>
      <c r="I11" s="42"/>
      <c r="J11" s="47" t="s">
        <v>25</v>
      </c>
      <c r="N11" s="67"/>
      <c r="O11" s="62"/>
      <c r="P11" s="62"/>
      <c r="Q11" s="63" t="str">
        <f t="shared" si="1"/>
        <v/>
      </c>
      <c r="R11" s="64" t="str">
        <f t="shared" si="2"/>
        <v/>
      </c>
    </row>
    <row r="12" spans="1:18" customFormat="1" ht="22.5" customHeight="1">
      <c r="B12" s="41"/>
      <c r="C12" s="46"/>
      <c r="D12" s="42"/>
      <c r="E12" s="43"/>
      <c r="F12" s="44"/>
      <c r="G12" s="45"/>
      <c r="H12" s="79" t="str">
        <f t="shared" si="0"/>
        <v/>
      </c>
      <c r="I12" s="42"/>
      <c r="J12" s="47" t="s">
        <v>25</v>
      </c>
      <c r="N12" s="67"/>
      <c r="O12" s="62"/>
      <c r="P12" s="62"/>
      <c r="Q12" s="63" t="str">
        <f t="shared" si="1"/>
        <v/>
      </c>
      <c r="R12" s="64" t="str">
        <f t="shared" si="2"/>
        <v/>
      </c>
    </row>
    <row r="13" spans="1:18" customFormat="1" ht="22.5" customHeight="1">
      <c r="B13" s="41"/>
      <c r="C13" s="46"/>
      <c r="D13" s="42"/>
      <c r="E13" s="43"/>
      <c r="F13" s="44"/>
      <c r="G13" s="45"/>
      <c r="H13" s="79" t="str">
        <f t="shared" si="0"/>
        <v/>
      </c>
      <c r="I13" s="42"/>
      <c r="J13" s="47" t="s">
        <v>25</v>
      </c>
      <c r="N13" s="67"/>
      <c r="O13" s="62"/>
      <c r="P13" s="62"/>
      <c r="Q13" s="63" t="str">
        <f t="shared" si="1"/>
        <v/>
      </c>
      <c r="R13" s="64" t="str">
        <f t="shared" si="2"/>
        <v/>
      </c>
    </row>
    <row r="14" spans="1:18" customFormat="1" ht="22.5" customHeight="1">
      <c r="B14" s="41"/>
      <c r="C14" s="46"/>
      <c r="D14" s="42"/>
      <c r="E14" s="43"/>
      <c r="F14" s="44"/>
      <c r="G14" s="45"/>
      <c r="H14" s="79" t="str">
        <f t="shared" si="0"/>
        <v/>
      </c>
      <c r="I14" s="42"/>
      <c r="J14" s="47"/>
      <c r="N14" s="67"/>
      <c r="O14" s="62"/>
      <c r="P14" s="62"/>
      <c r="Q14" s="63" t="str">
        <f t="shared" si="1"/>
        <v/>
      </c>
      <c r="R14" s="64" t="str">
        <f t="shared" si="2"/>
        <v/>
      </c>
    </row>
    <row r="15" spans="1:18" customFormat="1" ht="22.5" customHeight="1">
      <c r="B15" s="41"/>
      <c r="C15" s="46"/>
      <c r="D15" s="42"/>
      <c r="E15" s="43"/>
      <c r="F15" s="44"/>
      <c r="G15" s="45"/>
      <c r="H15" s="79" t="str">
        <f t="shared" si="0"/>
        <v/>
      </c>
      <c r="I15" s="42"/>
      <c r="J15" s="47"/>
      <c r="N15" s="67"/>
      <c r="O15" s="62"/>
      <c r="P15" s="62"/>
      <c r="Q15" s="63" t="str">
        <f t="shared" si="1"/>
        <v/>
      </c>
      <c r="R15" s="64" t="str">
        <f t="shared" si="2"/>
        <v/>
      </c>
    </row>
    <row r="16" spans="1:18" customFormat="1" ht="22.5" customHeight="1">
      <c r="B16" s="41"/>
      <c r="C16" s="46"/>
      <c r="D16" s="42"/>
      <c r="E16" s="43"/>
      <c r="F16" s="44"/>
      <c r="G16" s="45"/>
      <c r="H16" s="79" t="str">
        <f t="shared" si="0"/>
        <v/>
      </c>
      <c r="I16" s="42"/>
      <c r="J16" s="47"/>
      <c r="N16" s="67"/>
      <c r="O16" s="62"/>
      <c r="P16" s="62"/>
      <c r="Q16" s="63" t="str">
        <f t="shared" si="1"/>
        <v/>
      </c>
      <c r="R16" s="64" t="str">
        <f t="shared" si="2"/>
        <v/>
      </c>
    </row>
    <row r="17" spans="2:18" customFormat="1" ht="22.5" customHeight="1">
      <c r="B17" s="41"/>
      <c r="C17" s="46"/>
      <c r="D17" s="42"/>
      <c r="E17" s="43"/>
      <c r="F17" s="44"/>
      <c r="G17" s="45"/>
      <c r="H17" s="79" t="str">
        <f t="shared" si="0"/>
        <v/>
      </c>
      <c r="I17" s="42"/>
      <c r="J17" s="47"/>
      <c r="N17" s="67"/>
      <c r="O17" s="62"/>
      <c r="P17" s="62"/>
      <c r="Q17" s="63" t="str">
        <f t="shared" si="1"/>
        <v/>
      </c>
      <c r="R17" s="64" t="str">
        <f t="shared" si="2"/>
        <v/>
      </c>
    </row>
    <row r="18" spans="2:18" customFormat="1" ht="22.5" customHeight="1">
      <c r="B18" s="41"/>
      <c r="C18" s="46"/>
      <c r="D18" s="42"/>
      <c r="E18" s="43"/>
      <c r="F18" s="44"/>
      <c r="G18" s="45"/>
      <c r="H18" s="79" t="str">
        <f t="shared" si="0"/>
        <v/>
      </c>
      <c r="I18" s="42"/>
      <c r="J18" s="47" t="s">
        <v>25</v>
      </c>
      <c r="N18" s="67"/>
      <c r="O18" s="62"/>
      <c r="P18" s="62"/>
      <c r="Q18" s="63" t="str">
        <f t="shared" si="1"/>
        <v/>
      </c>
      <c r="R18" s="64" t="str">
        <f t="shared" si="2"/>
        <v/>
      </c>
    </row>
    <row r="19" spans="2:18" customFormat="1" ht="22.5" customHeight="1">
      <c r="B19" s="41"/>
      <c r="C19" s="46"/>
      <c r="D19" s="42"/>
      <c r="E19" s="43"/>
      <c r="F19" s="44"/>
      <c r="G19" s="45"/>
      <c r="H19" s="79" t="str">
        <f t="shared" si="0"/>
        <v/>
      </c>
      <c r="I19" s="42"/>
      <c r="J19" s="47" t="s">
        <v>25</v>
      </c>
      <c r="N19" s="67"/>
      <c r="O19" s="62"/>
      <c r="P19" s="62"/>
      <c r="Q19" s="63" t="str">
        <f t="shared" si="1"/>
        <v/>
      </c>
      <c r="R19" s="64" t="str">
        <f t="shared" si="2"/>
        <v/>
      </c>
    </row>
    <row r="20" spans="2:18" customFormat="1" ht="22.5" customHeight="1">
      <c r="B20" s="41"/>
      <c r="C20" s="46"/>
      <c r="D20" s="42"/>
      <c r="E20" s="43"/>
      <c r="F20" s="44"/>
      <c r="G20" s="45"/>
      <c r="H20" s="79" t="str">
        <f t="shared" si="0"/>
        <v/>
      </c>
      <c r="I20" s="42"/>
      <c r="J20" s="47" t="s">
        <v>25</v>
      </c>
      <c r="N20" s="67"/>
      <c r="O20" s="62"/>
      <c r="P20" s="62"/>
      <c r="Q20" s="63" t="str">
        <f t="shared" si="1"/>
        <v/>
      </c>
      <c r="R20" s="64" t="str">
        <f t="shared" si="2"/>
        <v/>
      </c>
    </row>
    <row r="21" spans="2:18" customFormat="1" ht="22.5" customHeight="1">
      <c r="B21" s="41"/>
      <c r="C21" s="46"/>
      <c r="D21" s="42"/>
      <c r="E21" s="43"/>
      <c r="F21" s="44"/>
      <c r="G21" s="45"/>
      <c r="H21" s="79" t="str">
        <f t="shared" si="0"/>
        <v/>
      </c>
      <c r="I21" s="42"/>
      <c r="J21" s="47" t="s">
        <v>25</v>
      </c>
      <c r="N21" s="67"/>
      <c r="O21" s="62"/>
      <c r="P21" s="62"/>
      <c r="Q21" s="63" t="str">
        <f t="shared" si="1"/>
        <v/>
      </c>
      <c r="R21" s="64" t="str">
        <f t="shared" si="2"/>
        <v/>
      </c>
    </row>
    <row r="22" spans="2:18" customFormat="1" ht="22.5" customHeight="1">
      <c r="B22" s="41"/>
      <c r="C22" s="46"/>
      <c r="D22" s="42"/>
      <c r="E22" s="43"/>
      <c r="F22" s="44"/>
      <c r="G22" s="45"/>
      <c r="H22" s="79" t="str">
        <f t="shared" si="0"/>
        <v/>
      </c>
      <c r="I22" s="42"/>
      <c r="J22" s="47" t="s">
        <v>25</v>
      </c>
      <c r="N22" s="67"/>
      <c r="O22" s="62"/>
      <c r="P22" s="62"/>
      <c r="Q22" s="63" t="str">
        <f t="shared" si="1"/>
        <v/>
      </c>
      <c r="R22" s="64" t="str">
        <f t="shared" si="2"/>
        <v/>
      </c>
    </row>
    <row r="23" spans="2:18" customFormat="1" ht="22.5" customHeight="1">
      <c r="B23" s="41"/>
      <c r="C23" s="46"/>
      <c r="D23" s="42"/>
      <c r="E23" s="43"/>
      <c r="F23" s="44"/>
      <c r="G23" s="45"/>
      <c r="H23" s="79" t="str">
        <f t="shared" si="0"/>
        <v/>
      </c>
      <c r="I23" s="42"/>
      <c r="J23" s="47" t="s">
        <v>25</v>
      </c>
      <c r="N23" s="67"/>
      <c r="O23" s="62"/>
      <c r="P23" s="62"/>
      <c r="Q23" s="63" t="str">
        <f t="shared" si="1"/>
        <v/>
      </c>
      <c r="R23" s="64" t="str">
        <f t="shared" si="2"/>
        <v/>
      </c>
    </row>
    <row r="24" spans="2:18" customFormat="1" ht="22.5" customHeight="1">
      <c r="B24" s="41"/>
      <c r="C24" s="46"/>
      <c r="D24" s="42"/>
      <c r="E24" s="43"/>
      <c r="F24" s="44"/>
      <c r="G24" s="45"/>
      <c r="H24" s="79" t="str">
        <f t="shared" si="0"/>
        <v/>
      </c>
      <c r="I24" s="42"/>
      <c r="J24" s="47" t="s">
        <v>25</v>
      </c>
      <c r="N24" s="67"/>
      <c r="O24" s="62"/>
      <c r="P24" s="62"/>
      <c r="Q24" s="63" t="str">
        <f t="shared" si="1"/>
        <v/>
      </c>
      <c r="R24" s="64" t="str">
        <f t="shared" si="2"/>
        <v/>
      </c>
    </row>
    <row r="25" spans="2:18" customFormat="1" ht="22.5" customHeight="1">
      <c r="B25" s="41"/>
      <c r="C25" s="46"/>
      <c r="D25" s="42"/>
      <c r="E25" s="43"/>
      <c r="F25" s="44"/>
      <c r="G25" s="45"/>
      <c r="H25" s="79" t="str">
        <f t="shared" si="0"/>
        <v/>
      </c>
      <c r="I25" s="42"/>
      <c r="J25" s="47" t="s">
        <v>25</v>
      </c>
      <c r="N25" s="67"/>
      <c r="O25" s="62"/>
      <c r="P25" s="62"/>
      <c r="Q25" s="63" t="str">
        <f t="shared" si="1"/>
        <v/>
      </c>
      <c r="R25" s="64" t="str">
        <f t="shared" si="2"/>
        <v/>
      </c>
    </row>
    <row r="26" spans="2:18" customFormat="1" ht="22.5" customHeight="1">
      <c r="B26" s="41"/>
      <c r="C26" s="46"/>
      <c r="D26" s="42"/>
      <c r="E26" s="43"/>
      <c r="F26" s="44"/>
      <c r="G26" s="45"/>
      <c r="H26" s="79" t="str">
        <f t="shared" si="0"/>
        <v/>
      </c>
      <c r="I26" s="42"/>
      <c r="J26" s="47" t="s">
        <v>25</v>
      </c>
      <c r="N26" s="67"/>
      <c r="O26" s="62"/>
      <c r="P26" s="62"/>
      <c r="Q26" s="63" t="str">
        <f t="shared" si="1"/>
        <v/>
      </c>
      <c r="R26" s="64" t="str">
        <f t="shared" si="2"/>
        <v/>
      </c>
    </row>
    <row r="27" spans="2:18" customFormat="1" ht="22.5" customHeight="1">
      <c r="B27" s="41"/>
      <c r="C27" s="46"/>
      <c r="D27" s="42"/>
      <c r="E27" s="43"/>
      <c r="F27" s="44"/>
      <c r="G27" s="45"/>
      <c r="H27" s="79" t="str">
        <f t="shared" si="0"/>
        <v/>
      </c>
      <c r="I27" s="42"/>
      <c r="J27" s="47" t="s">
        <v>25</v>
      </c>
      <c r="N27" s="67"/>
      <c r="O27" s="62"/>
      <c r="P27" s="62"/>
      <c r="Q27" s="63" t="str">
        <f t="shared" si="1"/>
        <v/>
      </c>
      <c r="R27" s="64" t="str">
        <f t="shared" si="2"/>
        <v/>
      </c>
    </row>
    <row r="28" spans="2:18" customFormat="1" ht="22.5" customHeight="1">
      <c r="B28" s="41"/>
      <c r="C28" s="46"/>
      <c r="D28" s="42"/>
      <c r="E28" s="43"/>
      <c r="F28" s="44"/>
      <c r="G28" s="45"/>
      <c r="H28" s="79" t="str">
        <f t="shared" si="0"/>
        <v/>
      </c>
      <c r="I28" s="42"/>
      <c r="J28" s="47" t="s">
        <v>25</v>
      </c>
      <c r="N28" s="67"/>
      <c r="O28" s="62"/>
      <c r="P28" s="62"/>
      <c r="Q28" s="63" t="str">
        <f t="shared" si="1"/>
        <v/>
      </c>
      <c r="R28" s="64" t="str">
        <f t="shared" si="2"/>
        <v/>
      </c>
    </row>
    <row r="29" spans="2:18" customFormat="1" ht="22.5" customHeight="1">
      <c r="B29" s="41"/>
      <c r="C29" s="46"/>
      <c r="D29" s="42"/>
      <c r="E29" s="43"/>
      <c r="F29" s="44"/>
      <c r="G29" s="45"/>
      <c r="H29" s="79" t="str">
        <f t="shared" si="0"/>
        <v/>
      </c>
      <c r="I29" s="42"/>
      <c r="J29" s="47" t="s">
        <v>25</v>
      </c>
      <c r="N29" s="67"/>
      <c r="O29" s="62"/>
      <c r="P29" s="62"/>
      <c r="Q29" s="63" t="str">
        <f t="shared" si="1"/>
        <v/>
      </c>
      <c r="R29" s="64" t="str">
        <f t="shared" si="2"/>
        <v/>
      </c>
    </row>
    <row r="30" spans="2:18" customFormat="1" ht="22.5" customHeight="1">
      <c r="B30" s="41"/>
      <c r="C30" s="46"/>
      <c r="D30" s="42"/>
      <c r="E30" s="43"/>
      <c r="F30" s="44"/>
      <c r="G30" s="45"/>
      <c r="H30" s="79" t="str">
        <f t="shared" si="0"/>
        <v/>
      </c>
      <c r="I30" s="42"/>
      <c r="J30" s="47" t="s">
        <v>25</v>
      </c>
      <c r="N30" s="67"/>
      <c r="O30" s="62"/>
      <c r="P30" s="62"/>
      <c r="Q30" s="63" t="str">
        <f t="shared" si="1"/>
        <v/>
      </c>
      <c r="R30" s="64" t="str">
        <f t="shared" si="2"/>
        <v/>
      </c>
    </row>
    <row r="31" spans="2:18" customFormat="1" ht="22.5" customHeight="1">
      <c r="B31" s="41"/>
      <c r="C31" s="46"/>
      <c r="D31" s="42"/>
      <c r="E31" s="43"/>
      <c r="F31" s="44"/>
      <c r="G31" s="45"/>
      <c r="H31" s="79" t="str">
        <f t="shared" si="0"/>
        <v/>
      </c>
      <c r="I31" s="42"/>
      <c r="J31" s="47" t="s">
        <v>25</v>
      </c>
      <c r="N31" s="67"/>
      <c r="O31" s="62"/>
      <c r="P31" s="62"/>
      <c r="Q31" s="63" t="str">
        <f t="shared" si="1"/>
        <v/>
      </c>
      <c r="R31" s="64" t="str">
        <f t="shared" si="2"/>
        <v/>
      </c>
    </row>
    <row r="32" spans="2:18" customFormat="1" ht="22.5" customHeight="1">
      <c r="B32" s="41"/>
      <c r="C32" s="46"/>
      <c r="D32" s="42"/>
      <c r="E32" s="43"/>
      <c r="F32" s="44"/>
      <c r="G32" s="45"/>
      <c r="H32" s="79" t="str">
        <f t="shared" si="0"/>
        <v/>
      </c>
      <c r="I32" s="42"/>
      <c r="J32" s="47" t="s">
        <v>25</v>
      </c>
      <c r="N32" s="67"/>
      <c r="O32" s="62"/>
      <c r="P32" s="62"/>
      <c r="Q32" s="63" t="str">
        <f t="shared" si="1"/>
        <v/>
      </c>
      <c r="R32" s="64" t="str">
        <f t="shared" si="2"/>
        <v/>
      </c>
    </row>
    <row r="33" spans="2:18" customFormat="1" ht="22.5" customHeight="1">
      <c r="B33" s="41"/>
      <c r="C33" s="46"/>
      <c r="D33" s="42"/>
      <c r="E33" s="43"/>
      <c r="F33" s="44"/>
      <c r="G33" s="45"/>
      <c r="H33" s="79" t="str">
        <f t="shared" si="0"/>
        <v/>
      </c>
      <c r="I33" s="42"/>
      <c r="J33" s="47" t="s">
        <v>25</v>
      </c>
      <c r="N33" s="67"/>
      <c r="O33" s="62"/>
      <c r="P33" s="62"/>
      <c r="Q33" s="63" t="str">
        <f t="shared" si="1"/>
        <v/>
      </c>
      <c r="R33" s="64" t="str">
        <f t="shared" si="2"/>
        <v/>
      </c>
    </row>
    <row r="34" spans="2:18" customFormat="1" ht="22.5" customHeight="1">
      <c r="B34" s="41"/>
      <c r="C34" s="46" t="s">
        <v>85</v>
      </c>
      <c r="D34" s="42"/>
      <c r="E34" s="43"/>
      <c r="F34" s="44"/>
      <c r="G34" s="45"/>
      <c r="H34" s="45">
        <f>SUM(H7:H33)</f>
        <v>9000</v>
      </c>
      <c r="I34" s="42"/>
      <c r="J34" s="47" t="s">
        <v>25</v>
      </c>
      <c r="N34" s="68"/>
      <c r="O34" s="68"/>
      <c r="P34" s="69">
        <f>SUM(P7:P33)</f>
        <v>8000</v>
      </c>
      <c r="Q34" s="63">
        <f>IF(H34="","",H34-IF(P34="",0,P34))</f>
        <v>1000</v>
      </c>
      <c r="R34" s="64" t="str">
        <f>IF(Q34="","",ROUND(Q34/H34 *100,1) &amp; "%")</f>
        <v>11.1%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679C7-40C9-409B-819A-F3BEBA54272D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39" customWidth="1"/>
    <col min="2" max="2" width="6.125" style="39" customWidth="1"/>
    <col min="3" max="3" width="15.25" style="39" customWidth="1"/>
    <col min="4" max="4" width="35.875" style="39" customWidth="1"/>
    <col min="5" max="5" width="6.625" style="39" customWidth="1"/>
    <col min="6" max="6" width="8.125" style="39" customWidth="1"/>
    <col min="7" max="7" width="8.875" style="39" customWidth="1"/>
    <col min="8" max="8" width="10.125" style="39" customWidth="1"/>
    <col min="9" max="9" width="21.875" style="39" hidden="1" customWidth="1"/>
    <col min="10" max="10" width="1.375" style="39" customWidth="1"/>
    <col min="11" max="12" width="3.125" style="39" customWidth="1"/>
    <col min="13" max="13" width="3.125" style="39"/>
    <col min="14" max="19" width="13.5" style="39" customWidth="1"/>
    <col min="20" max="16384" width="3.125" style="39"/>
  </cols>
  <sheetData>
    <row r="1" spans="1:18" customFormat="1" ht="46.5" customHeight="1">
      <c r="A1" s="48">
        <v>2</v>
      </c>
      <c r="B1" s="48">
        <f ca="1">IF(COUNT(A:A)&gt;1,MAX(A:A),_xlfn.SHEETS()-2)</f>
        <v>11</v>
      </c>
      <c r="C1" s="186" t="str">
        <f>11&amp;" / "&amp;COUNT(小計!$H$6:$H$33)+1&amp;" ページ"</f>
        <v>11 / 11 ページ</v>
      </c>
      <c r="D1" s="186"/>
      <c r="E1" s="186"/>
      <c r="F1" s="186"/>
      <c r="G1" s="186"/>
      <c r="H1" s="186"/>
    </row>
    <row r="2" spans="1:18" customFormat="1" ht="30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</row>
    <row r="3" spans="1:18" customFormat="1" ht="14.45" customHeight="1">
      <c r="B3" s="40" t="str">
        <f>"工事名称："&amp; 表紙!G27</f>
        <v>工事名称：サンプル工事</v>
      </c>
      <c r="C3" s="40"/>
      <c r="N3" s="39"/>
      <c r="O3" s="39"/>
      <c r="P3" s="39"/>
      <c r="Q3" s="39"/>
      <c r="R3" s="39"/>
    </row>
    <row r="4" spans="1:18" customFormat="1" ht="14.45" customHeight="1">
      <c r="B4" s="40" t="str">
        <f>"見積番号："&amp;表紙!X6</f>
        <v>見積番号：000000000001</v>
      </c>
      <c r="C4" s="40"/>
      <c r="N4" s="188" t="s">
        <v>115</v>
      </c>
      <c r="O4" s="188"/>
      <c r="P4" s="188"/>
      <c r="Q4" s="188"/>
      <c r="R4" s="188"/>
    </row>
    <row r="5" spans="1:18" customFormat="1" ht="23.1" customHeight="1">
      <c r="B5" s="70" t="s">
        <v>17</v>
      </c>
      <c r="C5" s="71" t="s">
        <v>18</v>
      </c>
      <c r="D5" s="71" t="s">
        <v>19</v>
      </c>
      <c r="E5" s="71" t="s">
        <v>20</v>
      </c>
      <c r="F5" s="71" t="s">
        <v>21</v>
      </c>
      <c r="G5" s="71" t="s">
        <v>22</v>
      </c>
      <c r="H5" s="71" t="s">
        <v>23</v>
      </c>
      <c r="I5" s="130" t="s">
        <v>24</v>
      </c>
      <c r="N5" s="131" t="s">
        <v>119</v>
      </c>
      <c r="O5" s="132" t="s">
        <v>120</v>
      </c>
      <c r="P5" s="131" t="s">
        <v>121</v>
      </c>
      <c r="Q5" s="131" t="s">
        <v>117</v>
      </c>
      <c r="R5" s="131" t="s">
        <v>118</v>
      </c>
    </row>
    <row r="6" spans="1:18" customFormat="1" ht="22.5" customHeight="1">
      <c r="B6" s="189" t="str">
        <f>小計!B15&amp;"." &amp; 小計!C15</f>
        <v>10.サンプル階層⑩</v>
      </c>
      <c r="C6" s="190"/>
      <c r="D6" s="190"/>
      <c r="E6" s="190"/>
      <c r="F6" s="190"/>
      <c r="G6" s="190"/>
      <c r="H6" s="190"/>
      <c r="I6" s="190"/>
      <c r="J6" s="136" t="s">
        <v>25</v>
      </c>
      <c r="N6" s="191"/>
      <c r="O6" s="192"/>
      <c r="P6" s="192"/>
      <c r="Q6" s="192"/>
      <c r="R6" s="193"/>
    </row>
    <row r="7" spans="1:18" customFormat="1" ht="22.5" customHeight="1">
      <c r="B7" s="75">
        <v>1</v>
      </c>
      <c r="C7" s="76" t="s">
        <v>169</v>
      </c>
      <c r="D7" s="73"/>
      <c r="E7" s="77">
        <v>1</v>
      </c>
      <c r="F7" s="78" t="s">
        <v>131</v>
      </c>
      <c r="G7" s="79">
        <v>10000</v>
      </c>
      <c r="H7" s="79">
        <f>IF(AND(E7="",G7=""),"",E7*G7)</f>
        <v>10000</v>
      </c>
      <c r="I7" s="73" t="s">
        <v>61</v>
      </c>
      <c r="J7" s="47" t="s">
        <v>25</v>
      </c>
      <c r="N7" s="133">
        <v>1</v>
      </c>
      <c r="O7" s="134">
        <v>9000</v>
      </c>
      <c r="P7" s="134">
        <f>IF(AND($N7="",$O7=""),"",$N7*$O7)</f>
        <v>9000</v>
      </c>
      <c r="Q7" s="63">
        <f t="shared" ref="Q7:Q33" si="0">IF($H7="","",$H7-IF($P7="",0,$P7))</f>
        <v>1000</v>
      </c>
      <c r="R7" s="64" t="str">
        <f t="shared" ref="R7:R34" si="1">IF(Q7="","",ROUND(Q7/H7 *100,1) &amp; "%")</f>
        <v>10%</v>
      </c>
    </row>
    <row r="8" spans="1:18" customFormat="1" ht="22.5" customHeight="1">
      <c r="B8" s="41"/>
      <c r="C8" s="46"/>
      <c r="D8" s="42"/>
      <c r="E8" s="43"/>
      <c r="F8" s="44"/>
      <c r="G8" s="45"/>
      <c r="H8" s="79" t="str">
        <f t="shared" ref="H8:H33" si="2">IF(AND(E8="",G8=""),"",E8*G8)</f>
        <v/>
      </c>
      <c r="I8" s="42"/>
      <c r="J8" s="47" t="s">
        <v>25</v>
      </c>
      <c r="N8" s="133"/>
      <c r="O8" s="134"/>
      <c r="P8" s="134"/>
      <c r="Q8" s="63" t="str">
        <f t="shared" si="0"/>
        <v/>
      </c>
      <c r="R8" s="64" t="str">
        <f t="shared" si="1"/>
        <v/>
      </c>
    </row>
    <row r="9" spans="1:18" customFormat="1" ht="22.5" customHeight="1">
      <c r="B9" s="41"/>
      <c r="C9" s="46"/>
      <c r="D9" s="42"/>
      <c r="E9" s="43"/>
      <c r="F9" s="44"/>
      <c r="G9" s="45"/>
      <c r="H9" s="79" t="str">
        <f t="shared" si="2"/>
        <v/>
      </c>
      <c r="I9" s="42"/>
      <c r="J9" s="47" t="s">
        <v>25</v>
      </c>
      <c r="N9" s="133"/>
      <c r="O9" s="134"/>
      <c r="P9" s="134"/>
      <c r="Q9" s="63" t="str">
        <f t="shared" si="0"/>
        <v/>
      </c>
      <c r="R9" s="64" t="str">
        <f t="shared" si="1"/>
        <v/>
      </c>
    </row>
    <row r="10" spans="1:18" customFormat="1" ht="22.5" customHeight="1">
      <c r="B10" s="41"/>
      <c r="C10" s="46"/>
      <c r="D10" s="42"/>
      <c r="E10" s="43"/>
      <c r="F10" s="44"/>
      <c r="G10" s="45"/>
      <c r="H10" s="79" t="str">
        <f t="shared" si="2"/>
        <v/>
      </c>
      <c r="I10" s="42"/>
      <c r="J10" s="47" t="s">
        <v>25</v>
      </c>
      <c r="N10" s="133"/>
      <c r="O10" s="134"/>
      <c r="P10" s="134"/>
      <c r="Q10" s="63" t="str">
        <f t="shared" si="0"/>
        <v/>
      </c>
      <c r="R10" s="64" t="str">
        <f t="shared" si="1"/>
        <v/>
      </c>
    </row>
    <row r="11" spans="1:18" customFormat="1" ht="22.5" customHeight="1">
      <c r="B11" s="41"/>
      <c r="C11" s="46"/>
      <c r="D11" s="42"/>
      <c r="E11" s="43"/>
      <c r="F11" s="44"/>
      <c r="G11" s="45"/>
      <c r="H11" s="79" t="str">
        <f t="shared" si="2"/>
        <v/>
      </c>
      <c r="I11" s="42"/>
      <c r="J11" s="47" t="s">
        <v>25</v>
      </c>
      <c r="N11" s="133"/>
      <c r="O11" s="134"/>
      <c r="P11" s="134"/>
      <c r="Q11" s="63" t="str">
        <f t="shared" si="0"/>
        <v/>
      </c>
      <c r="R11" s="64" t="str">
        <f t="shared" si="1"/>
        <v/>
      </c>
    </row>
    <row r="12" spans="1:18" customFormat="1" ht="22.5" customHeight="1">
      <c r="B12" s="41"/>
      <c r="C12" s="46"/>
      <c r="D12" s="42"/>
      <c r="E12" s="43"/>
      <c r="F12" s="44"/>
      <c r="G12" s="45"/>
      <c r="H12" s="79" t="str">
        <f t="shared" si="2"/>
        <v/>
      </c>
      <c r="I12" s="42"/>
      <c r="J12" s="47" t="s">
        <v>25</v>
      </c>
      <c r="N12" s="133"/>
      <c r="O12" s="134"/>
      <c r="P12" s="134"/>
      <c r="Q12" s="63" t="str">
        <f t="shared" si="0"/>
        <v/>
      </c>
      <c r="R12" s="64" t="str">
        <f t="shared" si="1"/>
        <v/>
      </c>
    </row>
    <row r="13" spans="1:18" customFormat="1" ht="22.5" customHeight="1">
      <c r="B13" s="41"/>
      <c r="C13" s="46"/>
      <c r="D13" s="42"/>
      <c r="E13" s="43"/>
      <c r="F13" s="44"/>
      <c r="G13" s="45"/>
      <c r="H13" s="79" t="str">
        <f t="shared" si="2"/>
        <v/>
      </c>
      <c r="I13" s="42"/>
      <c r="J13" s="47" t="s">
        <v>25</v>
      </c>
      <c r="N13" s="133"/>
      <c r="O13" s="134"/>
      <c r="P13" s="134"/>
      <c r="Q13" s="63" t="str">
        <f t="shared" si="0"/>
        <v/>
      </c>
      <c r="R13" s="64" t="str">
        <f t="shared" si="1"/>
        <v/>
      </c>
    </row>
    <row r="14" spans="1:18" customFormat="1" ht="22.5" customHeight="1">
      <c r="B14" s="41"/>
      <c r="C14" s="46"/>
      <c r="D14" s="42"/>
      <c r="E14" s="43"/>
      <c r="F14" s="44"/>
      <c r="G14" s="45"/>
      <c r="H14" s="79" t="str">
        <f t="shared" si="2"/>
        <v/>
      </c>
      <c r="I14" s="42"/>
      <c r="J14" s="47"/>
      <c r="N14" s="133"/>
      <c r="O14" s="134"/>
      <c r="P14" s="134"/>
      <c r="Q14" s="63" t="str">
        <f t="shared" si="0"/>
        <v/>
      </c>
      <c r="R14" s="64" t="str">
        <f t="shared" si="1"/>
        <v/>
      </c>
    </row>
    <row r="15" spans="1:18" customFormat="1" ht="22.5" customHeight="1">
      <c r="B15" s="41"/>
      <c r="C15" s="46"/>
      <c r="D15" s="42"/>
      <c r="E15" s="43"/>
      <c r="F15" s="44"/>
      <c r="G15" s="45"/>
      <c r="H15" s="79" t="str">
        <f t="shared" si="2"/>
        <v/>
      </c>
      <c r="I15" s="42"/>
      <c r="J15" s="47"/>
      <c r="N15" s="133"/>
      <c r="O15" s="134"/>
      <c r="P15" s="134"/>
      <c r="Q15" s="63" t="str">
        <f t="shared" si="0"/>
        <v/>
      </c>
      <c r="R15" s="64" t="str">
        <f t="shared" si="1"/>
        <v/>
      </c>
    </row>
    <row r="16" spans="1:18" customFormat="1" ht="22.5" customHeight="1">
      <c r="B16" s="41"/>
      <c r="C16" s="46"/>
      <c r="D16" s="42"/>
      <c r="E16" s="43"/>
      <c r="F16" s="44"/>
      <c r="G16" s="45"/>
      <c r="H16" s="79" t="str">
        <f t="shared" si="2"/>
        <v/>
      </c>
      <c r="I16" s="42"/>
      <c r="J16" s="47"/>
      <c r="N16" s="133"/>
      <c r="O16" s="134"/>
      <c r="P16" s="134"/>
      <c r="Q16" s="63" t="str">
        <f t="shared" si="0"/>
        <v/>
      </c>
      <c r="R16" s="64" t="str">
        <f t="shared" si="1"/>
        <v/>
      </c>
    </row>
    <row r="17" spans="2:18" customFormat="1" ht="22.5" customHeight="1">
      <c r="B17" s="41"/>
      <c r="C17" s="46"/>
      <c r="D17" s="42"/>
      <c r="E17" s="43"/>
      <c r="F17" s="44"/>
      <c r="G17" s="45"/>
      <c r="H17" s="79" t="str">
        <f t="shared" si="2"/>
        <v/>
      </c>
      <c r="I17" s="42"/>
      <c r="J17" s="47"/>
      <c r="N17" s="133"/>
      <c r="O17" s="134"/>
      <c r="P17" s="134"/>
      <c r="Q17" s="63" t="str">
        <f t="shared" si="0"/>
        <v/>
      </c>
      <c r="R17" s="64" t="str">
        <f t="shared" si="1"/>
        <v/>
      </c>
    </row>
    <row r="18" spans="2:18" customFormat="1" ht="22.5" customHeight="1">
      <c r="B18" s="41"/>
      <c r="C18" s="46"/>
      <c r="D18" s="42"/>
      <c r="E18" s="43"/>
      <c r="F18" s="44"/>
      <c r="G18" s="45"/>
      <c r="H18" s="79" t="str">
        <f t="shared" si="2"/>
        <v/>
      </c>
      <c r="I18" s="42"/>
      <c r="J18" s="47" t="s">
        <v>25</v>
      </c>
      <c r="N18" s="133"/>
      <c r="O18" s="134"/>
      <c r="P18" s="134"/>
      <c r="Q18" s="63" t="str">
        <f t="shared" si="0"/>
        <v/>
      </c>
      <c r="R18" s="64" t="str">
        <f t="shared" si="1"/>
        <v/>
      </c>
    </row>
    <row r="19" spans="2:18" customFormat="1" ht="22.5" customHeight="1">
      <c r="B19" s="41"/>
      <c r="C19" s="46"/>
      <c r="D19" s="42"/>
      <c r="E19" s="43"/>
      <c r="F19" s="44"/>
      <c r="G19" s="45"/>
      <c r="H19" s="79" t="str">
        <f t="shared" si="2"/>
        <v/>
      </c>
      <c r="I19" s="42"/>
      <c r="J19" s="47" t="s">
        <v>25</v>
      </c>
      <c r="N19" s="133"/>
      <c r="O19" s="134"/>
      <c r="P19" s="134"/>
      <c r="Q19" s="63" t="str">
        <f t="shared" si="0"/>
        <v/>
      </c>
      <c r="R19" s="64" t="str">
        <f t="shared" si="1"/>
        <v/>
      </c>
    </row>
    <row r="20" spans="2:18" customFormat="1" ht="22.5" customHeight="1">
      <c r="B20" s="41"/>
      <c r="C20" s="46"/>
      <c r="D20" s="42"/>
      <c r="E20" s="43"/>
      <c r="F20" s="44"/>
      <c r="G20" s="45"/>
      <c r="H20" s="79" t="str">
        <f t="shared" si="2"/>
        <v/>
      </c>
      <c r="I20" s="42"/>
      <c r="J20" s="47" t="s">
        <v>25</v>
      </c>
      <c r="N20" s="133"/>
      <c r="O20" s="134"/>
      <c r="P20" s="134"/>
      <c r="Q20" s="63" t="str">
        <f t="shared" si="0"/>
        <v/>
      </c>
      <c r="R20" s="64" t="str">
        <f t="shared" si="1"/>
        <v/>
      </c>
    </row>
    <row r="21" spans="2:18" customFormat="1" ht="22.5" customHeight="1">
      <c r="B21" s="41"/>
      <c r="C21" s="46"/>
      <c r="D21" s="42"/>
      <c r="E21" s="43"/>
      <c r="F21" s="44"/>
      <c r="G21" s="45"/>
      <c r="H21" s="79" t="str">
        <f t="shared" si="2"/>
        <v/>
      </c>
      <c r="I21" s="42"/>
      <c r="J21" s="47" t="s">
        <v>25</v>
      </c>
      <c r="N21" s="133"/>
      <c r="O21" s="134"/>
      <c r="P21" s="134"/>
      <c r="Q21" s="63" t="str">
        <f t="shared" si="0"/>
        <v/>
      </c>
      <c r="R21" s="64" t="str">
        <f t="shared" si="1"/>
        <v/>
      </c>
    </row>
    <row r="22" spans="2:18" customFormat="1" ht="22.5" customHeight="1">
      <c r="B22" s="41"/>
      <c r="C22" s="46"/>
      <c r="D22" s="42"/>
      <c r="E22" s="43"/>
      <c r="F22" s="44"/>
      <c r="G22" s="45"/>
      <c r="H22" s="79" t="str">
        <f t="shared" si="2"/>
        <v/>
      </c>
      <c r="I22" s="42"/>
      <c r="J22" s="47" t="s">
        <v>25</v>
      </c>
      <c r="N22" s="133"/>
      <c r="O22" s="134"/>
      <c r="P22" s="134"/>
      <c r="Q22" s="63" t="str">
        <f t="shared" si="0"/>
        <v/>
      </c>
      <c r="R22" s="64" t="str">
        <f t="shared" si="1"/>
        <v/>
      </c>
    </row>
    <row r="23" spans="2:18" customFormat="1" ht="22.5" customHeight="1">
      <c r="B23" s="41"/>
      <c r="C23" s="46"/>
      <c r="D23" s="42"/>
      <c r="E23" s="43"/>
      <c r="F23" s="44"/>
      <c r="G23" s="45"/>
      <c r="H23" s="79" t="str">
        <f t="shared" si="2"/>
        <v/>
      </c>
      <c r="I23" s="42"/>
      <c r="J23" s="47" t="s">
        <v>25</v>
      </c>
      <c r="N23" s="133"/>
      <c r="O23" s="134"/>
      <c r="P23" s="134"/>
      <c r="Q23" s="63" t="str">
        <f t="shared" si="0"/>
        <v/>
      </c>
      <c r="R23" s="64" t="str">
        <f t="shared" si="1"/>
        <v/>
      </c>
    </row>
    <row r="24" spans="2:18" customFormat="1" ht="22.5" customHeight="1">
      <c r="B24" s="41"/>
      <c r="C24" s="46"/>
      <c r="D24" s="42"/>
      <c r="E24" s="43"/>
      <c r="F24" s="44"/>
      <c r="G24" s="45"/>
      <c r="H24" s="79" t="str">
        <f t="shared" si="2"/>
        <v/>
      </c>
      <c r="I24" s="42"/>
      <c r="J24" s="47" t="s">
        <v>25</v>
      </c>
      <c r="N24" s="133"/>
      <c r="O24" s="134"/>
      <c r="P24" s="134"/>
      <c r="Q24" s="63" t="str">
        <f t="shared" si="0"/>
        <v/>
      </c>
      <c r="R24" s="64" t="str">
        <f t="shared" si="1"/>
        <v/>
      </c>
    </row>
    <row r="25" spans="2:18" customFormat="1" ht="22.5" customHeight="1">
      <c r="B25" s="41"/>
      <c r="C25" s="46"/>
      <c r="D25" s="42"/>
      <c r="E25" s="43"/>
      <c r="F25" s="44"/>
      <c r="G25" s="45"/>
      <c r="H25" s="79" t="str">
        <f t="shared" si="2"/>
        <v/>
      </c>
      <c r="I25" s="42"/>
      <c r="J25" s="47" t="s">
        <v>25</v>
      </c>
      <c r="N25" s="133"/>
      <c r="O25" s="134"/>
      <c r="P25" s="134"/>
      <c r="Q25" s="63" t="str">
        <f t="shared" si="0"/>
        <v/>
      </c>
      <c r="R25" s="64" t="str">
        <f t="shared" si="1"/>
        <v/>
      </c>
    </row>
    <row r="26" spans="2:18" customFormat="1" ht="22.5" customHeight="1">
      <c r="B26" s="41"/>
      <c r="C26" s="46"/>
      <c r="D26" s="42"/>
      <c r="E26" s="43"/>
      <c r="F26" s="44"/>
      <c r="G26" s="45"/>
      <c r="H26" s="79" t="str">
        <f t="shared" si="2"/>
        <v/>
      </c>
      <c r="I26" s="42"/>
      <c r="J26" s="47" t="s">
        <v>25</v>
      </c>
      <c r="N26" s="133"/>
      <c r="O26" s="134"/>
      <c r="P26" s="134"/>
      <c r="Q26" s="63" t="str">
        <f t="shared" si="0"/>
        <v/>
      </c>
      <c r="R26" s="64" t="str">
        <f t="shared" si="1"/>
        <v/>
      </c>
    </row>
    <row r="27" spans="2:18" customFormat="1" ht="22.5" customHeight="1">
      <c r="B27" s="41"/>
      <c r="C27" s="46"/>
      <c r="D27" s="42"/>
      <c r="E27" s="43"/>
      <c r="F27" s="44"/>
      <c r="G27" s="45"/>
      <c r="H27" s="79" t="str">
        <f t="shared" si="2"/>
        <v/>
      </c>
      <c r="I27" s="42"/>
      <c r="J27" s="47" t="s">
        <v>25</v>
      </c>
      <c r="N27" s="133"/>
      <c r="O27" s="134"/>
      <c r="P27" s="134"/>
      <c r="Q27" s="63" t="str">
        <f t="shared" si="0"/>
        <v/>
      </c>
      <c r="R27" s="64" t="str">
        <f t="shared" si="1"/>
        <v/>
      </c>
    </row>
    <row r="28" spans="2:18" customFormat="1" ht="22.5" customHeight="1">
      <c r="B28" s="41"/>
      <c r="C28" s="46"/>
      <c r="D28" s="42"/>
      <c r="E28" s="43"/>
      <c r="F28" s="44"/>
      <c r="G28" s="45"/>
      <c r="H28" s="79" t="str">
        <f t="shared" si="2"/>
        <v/>
      </c>
      <c r="I28" s="42"/>
      <c r="J28" s="47" t="s">
        <v>25</v>
      </c>
      <c r="N28" s="133"/>
      <c r="O28" s="134"/>
      <c r="P28" s="134"/>
      <c r="Q28" s="63" t="str">
        <f t="shared" si="0"/>
        <v/>
      </c>
      <c r="R28" s="64" t="str">
        <f t="shared" si="1"/>
        <v/>
      </c>
    </row>
    <row r="29" spans="2:18" customFormat="1" ht="22.5" customHeight="1">
      <c r="B29" s="41"/>
      <c r="C29" s="46"/>
      <c r="D29" s="42"/>
      <c r="E29" s="43"/>
      <c r="F29" s="44"/>
      <c r="G29" s="45"/>
      <c r="H29" s="79" t="str">
        <f t="shared" si="2"/>
        <v/>
      </c>
      <c r="I29" s="42"/>
      <c r="J29" s="47" t="s">
        <v>25</v>
      </c>
      <c r="N29" s="133"/>
      <c r="O29" s="134"/>
      <c r="P29" s="134"/>
      <c r="Q29" s="63" t="str">
        <f t="shared" si="0"/>
        <v/>
      </c>
      <c r="R29" s="64" t="str">
        <f t="shared" si="1"/>
        <v/>
      </c>
    </row>
    <row r="30" spans="2:18" customFormat="1" ht="22.5" customHeight="1">
      <c r="B30" s="41"/>
      <c r="C30" s="46"/>
      <c r="D30" s="42"/>
      <c r="E30" s="43"/>
      <c r="F30" s="44"/>
      <c r="G30" s="45"/>
      <c r="H30" s="79" t="str">
        <f t="shared" si="2"/>
        <v/>
      </c>
      <c r="I30" s="42"/>
      <c r="J30" s="47" t="s">
        <v>25</v>
      </c>
      <c r="N30" s="133"/>
      <c r="O30" s="134"/>
      <c r="P30" s="134"/>
      <c r="Q30" s="63" t="str">
        <f t="shared" si="0"/>
        <v/>
      </c>
      <c r="R30" s="64" t="str">
        <f t="shared" si="1"/>
        <v/>
      </c>
    </row>
    <row r="31" spans="2:18" customFormat="1" ht="22.5" customHeight="1">
      <c r="B31" s="41"/>
      <c r="C31" s="46"/>
      <c r="D31" s="42"/>
      <c r="E31" s="43"/>
      <c r="F31" s="44"/>
      <c r="G31" s="45"/>
      <c r="H31" s="79" t="str">
        <f t="shared" si="2"/>
        <v/>
      </c>
      <c r="I31" s="42"/>
      <c r="J31" s="47" t="s">
        <v>25</v>
      </c>
      <c r="N31" s="133"/>
      <c r="O31" s="134"/>
      <c r="P31" s="134"/>
      <c r="Q31" s="63" t="str">
        <f t="shared" si="0"/>
        <v/>
      </c>
      <c r="R31" s="64" t="str">
        <f t="shared" si="1"/>
        <v/>
      </c>
    </row>
    <row r="32" spans="2:18" customFormat="1" ht="22.5" customHeight="1">
      <c r="B32" s="41"/>
      <c r="C32" s="46"/>
      <c r="D32" s="42"/>
      <c r="E32" s="43"/>
      <c r="F32" s="44"/>
      <c r="G32" s="45"/>
      <c r="H32" s="79" t="str">
        <f t="shared" si="2"/>
        <v/>
      </c>
      <c r="I32" s="42"/>
      <c r="J32" s="47" t="s">
        <v>25</v>
      </c>
      <c r="N32" s="133"/>
      <c r="O32" s="134"/>
      <c r="P32" s="134"/>
      <c r="Q32" s="63" t="str">
        <f t="shared" si="0"/>
        <v/>
      </c>
      <c r="R32" s="64" t="str">
        <f t="shared" si="1"/>
        <v/>
      </c>
    </row>
    <row r="33" spans="2:18" customFormat="1" ht="22.5" customHeight="1">
      <c r="B33" s="41"/>
      <c r="C33" s="46"/>
      <c r="D33" s="42"/>
      <c r="E33" s="43"/>
      <c r="F33" s="44"/>
      <c r="G33" s="45"/>
      <c r="H33" s="79" t="str">
        <f t="shared" si="2"/>
        <v/>
      </c>
      <c r="I33" s="42"/>
      <c r="J33" s="47" t="s">
        <v>25</v>
      </c>
      <c r="N33" s="133"/>
      <c r="O33" s="134"/>
      <c r="P33" s="134"/>
      <c r="Q33" s="63" t="str">
        <f t="shared" si="0"/>
        <v/>
      </c>
      <c r="R33" s="64" t="str">
        <f t="shared" si="1"/>
        <v/>
      </c>
    </row>
    <row r="34" spans="2:18" customFormat="1" ht="22.5" customHeight="1">
      <c r="B34" s="41"/>
      <c r="C34" s="46" t="s">
        <v>85</v>
      </c>
      <c r="D34" s="42"/>
      <c r="E34" s="43"/>
      <c r="F34" s="44"/>
      <c r="G34" s="45"/>
      <c r="H34" s="45">
        <f>SUM(H7:H33)</f>
        <v>10000</v>
      </c>
      <c r="I34" s="42"/>
      <c r="J34" s="47" t="s">
        <v>25</v>
      </c>
      <c r="N34" s="68"/>
      <c r="O34" s="68"/>
      <c r="P34" s="69">
        <f>SUM(P7:P33)</f>
        <v>9000</v>
      </c>
      <c r="Q34" s="63">
        <f>IF(H34="","",H34-IF(P34="",0,P34))</f>
        <v>1000</v>
      </c>
      <c r="R34" s="64" t="str">
        <f t="shared" si="1"/>
        <v>10%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3255-19D6-4342-9239-4F0243B06083}">
  <sheetPr>
    <pageSetUpPr fitToPage="1"/>
  </sheetPr>
  <dimension ref="A1:BE45"/>
  <sheetViews>
    <sheetView tabSelected="1" view="pageBreakPreview" topLeftCell="B2" zoomScale="85" zoomScaleNormal="85" zoomScaleSheetLayoutView="85" zoomScalePageLayoutView="85" workbookViewId="0">
      <selection activeCell="C7" sqref="C7:S7"/>
    </sheetView>
  </sheetViews>
  <sheetFormatPr defaultColWidth="3.125" defaultRowHeight="15.75"/>
  <cols>
    <col min="1" max="1" width="4.125" style="1" hidden="1" customWidth="1"/>
    <col min="2" max="2" width="3.75" style="1" customWidth="1"/>
    <col min="3" max="3" width="3.375" style="1" customWidth="1"/>
    <col min="4" max="27" width="3" style="1" customWidth="1"/>
    <col min="28" max="28" width="3.375" style="1" customWidth="1"/>
    <col min="29" max="29" width="3.75" style="1" customWidth="1"/>
    <col min="30" max="30" width="3.125" style="1" customWidth="1"/>
    <col min="31" max="34" width="3.125" style="1"/>
    <col min="35" max="35" width="4" style="1" bestFit="1" customWidth="1"/>
    <col min="36" max="16384" width="3.125" style="1"/>
  </cols>
  <sheetData>
    <row r="1" spans="2:57" customFormat="1" ht="20.25" hidden="1" customHeight="1" thickBot="1"/>
    <row r="2" spans="2:57" customFormat="1" ht="20.100000000000001" customHeight="1" thickTop="1">
      <c r="B2" s="1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7"/>
    </row>
    <row r="3" spans="2:57" customFormat="1" ht="12.75" customHeight="1">
      <c r="B3" s="9"/>
      <c r="AC3" s="10"/>
    </row>
    <row r="4" spans="2:57" customFormat="1" ht="35.25" customHeight="1">
      <c r="B4" s="20"/>
      <c r="C4" s="15"/>
      <c r="D4" s="15"/>
      <c r="E4" s="15"/>
      <c r="F4" s="15"/>
      <c r="G4" s="15"/>
      <c r="H4" s="15"/>
      <c r="I4" s="162" t="s">
        <v>0</v>
      </c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5"/>
      <c r="X4" s="15"/>
      <c r="Y4" s="15"/>
      <c r="Z4" s="15"/>
      <c r="AA4" s="15"/>
      <c r="AB4" s="15"/>
      <c r="AC4" s="19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2:57" customFormat="1" ht="16.5" customHeight="1">
      <c r="B5" s="9"/>
      <c r="AC5" s="19"/>
    </row>
    <row r="6" spans="2:57" customFormat="1" ht="30" customHeight="1">
      <c r="B6" s="9"/>
      <c r="U6" s="163" t="s">
        <v>1</v>
      </c>
      <c r="V6" s="163"/>
      <c r="W6" s="163"/>
      <c r="X6" s="164" t="s">
        <v>111</v>
      </c>
      <c r="Y6" s="164"/>
      <c r="Z6" s="164"/>
      <c r="AA6" s="164"/>
      <c r="AB6" s="164"/>
      <c r="AC6" s="10"/>
    </row>
    <row r="7" spans="2:57" customFormat="1" ht="30" customHeight="1">
      <c r="B7" s="9"/>
      <c r="C7" s="165" t="s">
        <v>87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U7" s="163" t="s">
        <v>2</v>
      </c>
      <c r="V7" s="163"/>
      <c r="W7" s="163"/>
      <c r="X7" s="164" t="s">
        <v>112</v>
      </c>
      <c r="Y7" s="164"/>
      <c r="Z7" s="164"/>
      <c r="AA7" s="164"/>
      <c r="AB7" s="164"/>
      <c r="AC7" s="10"/>
      <c r="AG7" t="s">
        <v>128</v>
      </c>
      <c r="AI7" s="74">
        <v>10</v>
      </c>
      <c r="AJ7" t="s">
        <v>129</v>
      </c>
    </row>
    <row r="8" spans="2:57" customFormat="1" ht="17.25" customHeight="1">
      <c r="B8" s="9"/>
      <c r="C8" s="32" t="s">
        <v>3</v>
      </c>
      <c r="AC8" s="10"/>
    </row>
    <row r="9" spans="2:57" customFormat="1" ht="17.25" customHeight="1">
      <c r="B9" s="9"/>
      <c r="C9" s="26"/>
      <c r="AC9" s="10"/>
    </row>
    <row r="10" spans="2:57" customFormat="1" ht="14.1" customHeight="1">
      <c r="B10" s="9"/>
      <c r="AC10" s="19"/>
    </row>
    <row r="11" spans="2:57" customFormat="1" ht="17.25" customHeight="1">
      <c r="B11" s="9"/>
      <c r="C11" s="26"/>
      <c r="AC11" s="10"/>
    </row>
    <row r="12" spans="2:57" customFormat="1" ht="18.75" customHeight="1">
      <c r="B12" s="9"/>
      <c r="C12" s="21"/>
      <c r="AC12" s="10"/>
    </row>
    <row r="13" spans="2:57" customFormat="1" ht="8.4499999999999993" customHeight="1">
      <c r="B13" s="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AC13" s="10"/>
    </row>
    <row r="14" spans="2:57" s="22" customFormat="1" ht="30" customHeight="1">
      <c r="B14" s="23"/>
      <c r="G14" s="50"/>
      <c r="H14" s="51" t="s">
        <v>4</v>
      </c>
      <c r="I14" s="50"/>
      <c r="J14" s="50"/>
      <c r="K14" s="50"/>
      <c r="L14" s="52"/>
      <c r="M14" s="166">
        <f>IF(小計!H34="","",小計!H34+表紙!P16)</f>
        <v>60500</v>
      </c>
      <c r="N14" s="166"/>
      <c r="O14" s="166"/>
      <c r="P14" s="166"/>
      <c r="Q14" s="166"/>
      <c r="R14" s="166"/>
      <c r="S14" s="166"/>
      <c r="T14" s="166"/>
      <c r="U14" s="53" t="s">
        <v>5</v>
      </c>
      <c r="V14" s="53"/>
      <c r="W14" s="53"/>
      <c r="X14" s="49"/>
      <c r="AC14" s="24"/>
    </row>
    <row r="15" spans="2:57" s="3" customFormat="1" ht="8.4499999999999993" customHeight="1">
      <c r="B15" s="11"/>
      <c r="G15" s="54"/>
      <c r="H15" s="54"/>
      <c r="I15" s="54"/>
      <c r="J15" s="54"/>
      <c r="K15" s="54"/>
      <c r="L15" s="54"/>
      <c r="M15" s="5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4"/>
      <c r="AC15" s="12"/>
    </row>
    <row r="16" spans="2:57" customFormat="1" ht="18" customHeight="1">
      <c r="B16" s="9"/>
      <c r="K16" s="32" t="s">
        <v>6</v>
      </c>
      <c r="L16" s="33"/>
      <c r="M16" s="33"/>
      <c r="N16" s="33"/>
      <c r="O16" s="33"/>
      <c r="P16" s="167">
        <f>IF(小計!H34="","",小計!H34*AI7/100)</f>
        <v>5500</v>
      </c>
      <c r="Q16" s="167"/>
      <c r="R16" s="167"/>
      <c r="S16" s="167"/>
      <c r="T16" s="32" t="s">
        <v>7</v>
      </c>
      <c r="U16" s="33"/>
      <c r="V16" s="33"/>
      <c r="W16" s="33"/>
      <c r="X16" s="33"/>
      <c r="AC16" s="10"/>
    </row>
    <row r="17" spans="2:47" customFormat="1" ht="14.1" customHeight="1">
      <c r="B17" s="9"/>
      <c r="AC17" s="10"/>
    </row>
    <row r="18" spans="2:47" customFormat="1" ht="14.1" customHeight="1">
      <c r="B18" s="9"/>
      <c r="AC18" s="10"/>
    </row>
    <row r="19" spans="2:47" customFormat="1" ht="12.75" customHeight="1">
      <c r="B19" s="9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/>
    </row>
    <row r="20" spans="2:47" customFormat="1" ht="12.75" customHeight="1">
      <c r="B20" s="9"/>
      <c r="S20" s="36"/>
      <c r="AC20" s="37"/>
    </row>
    <row r="21" spans="2:47" customFormat="1" ht="20.100000000000001" customHeight="1">
      <c r="B21" s="9"/>
      <c r="S21" s="36"/>
      <c r="T21" s="168"/>
      <c r="U21" s="168"/>
      <c r="V21" s="168"/>
      <c r="W21" s="168"/>
      <c r="X21" s="168"/>
      <c r="Y21" s="168"/>
      <c r="Z21" s="168"/>
      <c r="AA21" s="168"/>
      <c r="AB21" s="168"/>
      <c r="AC21" s="37"/>
    </row>
    <row r="22" spans="2:47" customFormat="1" ht="20.100000000000001" customHeight="1">
      <c r="B22" s="9"/>
      <c r="I22" s="27"/>
      <c r="J22" s="27"/>
      <c r="K22" s="27"/>
      <c r="L22" s="27"/>
      <c r="M22" s="27"/>
      <c r="N22" s="27"/>
      <c r="O22" s="27"/>
      <c r="P22" s="27"/>
      <c r="S22" s="28"/>
      <c r="T22" s="168"/>
      <c r="U22" s="168"/>
      <c r="V22" s="168"/>
      <c r="W22" s="168"/>
      <c r="X22" s="168"/>
      <c r="Y22" s="168"/>
      <c r="Z22" s="168"/>
      <c r="AA22" s="168"/>
      <c r="AB22" s="168"/>
      <c r="AC22" s="37"/>
    </row>
    <row r="23" spans="2:47" customFormat="1" ht="20.100000000000001" customHeight="1">
      <c r="B23" s="9"/>
      <c r="I23" s="25"/>
      <c r="J23" s="25"/>
      <c r="K23" s="25"/>
      <c r="L23" s="25"/>
      <c r="M23" s="25"/>
      <c r="N23" s="25"/>
      <c r="O23" s="25"/>
      <c r="P23" s="25"/>
      <c r="S23" s="30"/>
      <c r="T23" s="1" t="s">
        <v>8</v>
      </c>
      <c r="U23" s="34" t="s">
        <v>105</v>
      </c>
      <c r="V23" s="28"/>
      <c r="W23" s="28"/>
      <c r="X23" s="28"/>
      <c r="Y23" s="28"/>
      <c r="Z23" s="28"/>
      <c r="AA23" s="29"/>
      <c r="AB23" s="29"/>
      <c r="AC23" s="10"/>
    </row>
    <row r="24" spans="2:47" customFormat="1" ht="20.100000000000001" customHeight="1">
      <c r="B24" s="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S24" s="30"/>
      <c r="T24" s="38" t="s">
        <v>106</v>
      </c>
      <c r="U24" s="35"/>
      <c r="V24" s="30"/>
      <c r="W24" s="30"/>
      <c r="X24" s="30"/>
      <c r="Y24" s="30"/>
      <c r="Z24" s="30"/>
      <c r="AA24" s="31"/>
      <c r="AB24" s="31"/>
      <c r="AC24" s="10"/>
    </row>
    <row r="25" spans="2:47" customFormat="1" ht="20.100000000000001" customHeight="1">
      <c r="B25" s="9"/>
      <c r="P25" s="25"/>
      <c r="S25" s="30"/>
      <c r="T25" s="38" t="s">
        <v>107</v>
      </c>
      <c r="V25" s="30"/>
      <c r="W25" s="30"/>
      <c r="X25" s="30"/>
      <c r="Y25" s="30"/>
      <c r="Z25" s="30"/>
      <c r="AA25" s="29"/>
      <c r="AB25" s="29"/>
      <c r="AC25" s="10"/>
    </row>
    <row r="26" spans="2:47" customFormat="1" ht="20.100000000000001" customHeight="1">
      <c r="B26" s="9"/>
      <c r="T26" s="59" t="s">
        <v>109</v>
      </c>
      <c r="U26" s="30"/>
      <c r="V26" s="30"/>
      <c r="W26" s="30"/>
      <c r="X26" s="30"/>
      <c r="Y26" s="30"/>
      <c r="Z26" s="30"/>
      <c r="AA26" s="29"/>
      <c r="AB26" s="29"/>
      <c r="AC26" s="10"/>
    </row>
    <row r="27" spans="2:47" customFormat="1" ht="20.100000000000001" customHeight="1">
      <c r="B27" s="9"/>
      <c r="C27" s="169" t="s">
        <v>9</v>
      </c>
      <c r="D27" s="169"/>
      <c r="E27" s="169"/>
      <c r="F27" s="169"/>
      <c r="G27" s="170" t="s">
        <v>114</v>
      </c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T27" s="59" t="s">
        <v>108</v>
      </c>
      <c r="AC27" s="10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2:47" customFormat="1" ht="20.45" customHeight="1">
      <c r="B28" s="9"/>
      <c r="C28" s="169" t="s">
        <v>10</v>
      </c>
      <c r="D28" s="169"/>
      <c r="E28" s="169"/>
      <c r="F28" s="169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T28" s="35" t="s">
        <v>110</v>
      </c>
      <c r="AC28" s="10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2:47" customFormat="1" ht="14.1" customHeight="1">
      <c r="B29" s="9"/>
      <c r="C29" s="169"/>
      <c r="D29" s="169"/>
      <c r="E29" s="169"/>
      <c r="F29" s="169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AC29" s="10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2:47" customFormat="1" ht="19.5" customHeight="1">
      <c r="B30" s="9"/>
      <c r="C30" s="169" t="s">
        <v>12</v>
      </c>
      <c r="D30" s="169"/>
      <c r="E30" s="169"/>
      <c r="F30" s="169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U30" s="172" t="s">
        <v>11</v>
      </c>
      <c r="V30" s="172"/>
      <c r="W30" s="172"/>
      <c r="X30" s="172"/>
      <c r="Y30" s="173"/>
      <c r="Z30" s="174"/>
      <c r="AA30" s="174"/>
      <c r="AB30" s="175"/>
      <c r="AC30" s="10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2:47" customFormat="1" ht="19.5" customHeight="1">
      <c r="B31" s="9"/>
      <c r="C31" s="169" t="s">
        <v>13</v>
      </c>
      <c r="D31" s="169"/>
      <c r="E31" s="169"/>
      <c r="F31" s="169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U31" s="4"/>
      <c r="X31" s="5"/>
      <c r="Y31" s="4"/>
      <c r="AB31" s="5"/>
      <c r="AC31" s="10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2:47" customFormat="1" ht="19.5" customHeight="1">
      <c r="B32" s="9"/>
      <c r="C32" s="169" t="s">
        <v>14</v>
      </c>
      <c r="D32" s="169"/>
      <c r="E32" s="169"/>
      <c r="F32" s="169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U32" s="4"/>
      <c r="X32" s="5"/>
      <c r="Y32" s="4"/>
      <c r="AB32" s="5"/>
      <c r="AC32" s="10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2:47" customFormat="1" ht="19.5" customHeight="1">
      <c r="B33" s="9"/>
      <c r="C33" s="169" t="s">
        <v>103</v>
      </c>
      <c r="D33" s="169"/>
      <c r="E33" s="169"/>
      <c r="F33" s="169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U33" s="6"/>
      <c r="V33" s="2"/>
      <c r="W33" s="2"/>
      <c r="X33" s="7"/>
      <c r="Y33" s="6"/>
      <c r="Z33" s="2"/>
      <c r="AA33" s="2"/>
      <c r="AB33" s="7"/>
      <c r="AC33" s="10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2:47" customFormat="1" ht="20.100000000000001" customHeight="1">
      <c r="B34" s="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AC34" s="10"/>
    </row>
    <row r="35" spans="2:47" customFormat="1" ht="14.1" customHeight="1">
      <c r="B35" s="9"/>
      <c r="C35" s="185" t="s">
        <v>15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0"/>
    </row>
    <row r="36" spans="2:47" customFormat="1" ht="14.1" customHeight="1">
      <c r="B36" s="9"/>
      <c r="C36" s="176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8"/>
      <c r="AC36" s="10"/>
    </row>
    <row r="37" spans="2:47" customFormat="1" ht="9.6" customHeight="1">
      <c r="B37" s="9"/>
      <c r="C37" s="17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1"/>
      <c r="AC37" s="10"/>
    </row>
    <row r="38" spans="2:47" customFormat="1" ht="14.1" customHeight="1">
      <c r="B38" s="9"/>
      <c r="C38" s="17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1"/>
      <c r="AC38" s="10"/>
    </row>
    <row r="39" spans="2:47" customFormat="1" ht="14.1" customHeight="1">
      <c r="B39" s="9"/>
      <c r="C39" s="179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1"/>
      <c r="AC39" s="10"/>
    </row>
    <row r="40" spans="2:47" customFormat="1" ht="14.1" customHeight="1">
      <c r="B40" s="9"/>
      <c r="C40" s="179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1"/>
      <c r="AC40" s="10"/>
    </row>
    <row r="41" spans="2:47" customFormat="1" ht="14.1" customHeight="1">
      <c r="B41" s="9"/>
      <c r="C41" s="179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1"/>
      <c r="AC41" s="10"/>
    </row>
    <row r="42" spans="2:47" customFormat="1" ht="14.1" customHeight="1">
      <c r="B42" s="9"/>
      <c r="C42" s="182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4"/>
      <c r="AC42" s="10"/>
    </row>
    <row r="43" spans="2:47" customFormat="1" ht="14.1" customHeight="1">
      <c r="B43" s="9"/>
      <c r="AC43" s="10"/>
    </row>
    <row r="44" spans="2:47" customFormat="1" ht="14.1" customHeight="1" thickBot="1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8"/>
    </row>
    <row r="45" spans="2:47" customFormat="1" ht="13.5" customHeight="1" thickTop="1"/>
  </sheetData>
  <mergeCells count="25">
    <mergeCell ref="C36:AB42"/>
    <mergeCell ref="C33:F33"/>
    <mergeCell ref="G33:R33"/>
    <mergeCell ref="C31:F31"/>
    <mergeCell ref="G31:R31"/>
    <mergeCell ref="C32:F32"/>
    <mergeCell ref="G32:R32"/>
    <mergeCell ref="C35:AB35"/>
    <mergeCell ref="C28:F29"/>
    <mergeCell ref="G28:R29"/>
    <mergeCell ref="U30:X30"/>
    <mergeCell ref="Y30:AB30"/>
    <mergeCell ref="C30:F30"/>
    <mergeCell ref="G30:R30"/>
    <mergeCell ref="M14:T14"/>
    <mergeCell ref="P16:S16"/>
    <mergeCell ref="T21:AB22"/>
    <mergeCell ref="C27:F27"/>
    <mergeCell ref="G27:R27"/>
    <mergeCell ref="I4:V4"/>
    <mergeCell ref="U6:W6"/>
    <mergeCell ref="X6:AB6"/>
    <mergeCell ref="C7:S7"/>
    <mergeCell ref="U7:W7"/>
    <mergeCell ref="X7:AB7"/>
  </mergeCells>
  <phoneticPr fontId="1"/>
  <printOptions horizontalCentered="1" verticalCentered="1"/>
  <pageMargins left="0.23622047244094491" right="0.23622047244094491" top="0" bottom="0" header="0.31496062992125984" footer="0.31496062992125984"/>
  <pageSetup paperSize="9" orientation="portrait" r:id="rId1"/>
  <rowBreaks count="1" manualBreakCount="1">
    <brk id="45" max="16383" man="1"/>
  </rowBreaks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4"/>
  <sheetViews>
    <sheetView view="pageBreakPreview" zoomScale="85" zoomScaleNormal="70" zoomScaleSheetLayoutView="85" workbookViewId="0">
      <selection activeCell="B3" sqref="B3"/>
    </sheetView>
  </sheetViews>
  <sheetFormatPr defaultColWidth="3.125" defaultRowHeight="13.5"/>
  <cols>
    <col min="1" max="1" width="1.125" style="39" customWidth="1"/>
    <col min="2" max="2" width="6.125" style="39" customWidth="1"/>
    <col min="3" max="3" width="15.25" style="39" customWidth="1"/>
    <col min="4" max="4" width="35.875" style="39" customWidth="1"/>
    <col min="5" max="5" width="6.625" style="39" customWidth="1"/>
    <col min="6" max="6" width="8.125" style="39" customWidth="1"/>
    <col min="7" max="7" width="8.875" style="39" customWidth="1"/>
    <col min="8" max="8" width="10.125" style="39" customWidth="1"/>
    <col min="9" max="9" width="21.875" style="39" hidden="1" customWidth="1"/>
    <col min="10" max="10" width="1.375" style="39" customWidth="1"/>
    <col min="11" max="12" width="3.125" style="39" customWidth="1"/>
    <col min="13" max="13" width="3.125" style="39"/>
    <col min="14" max="16" width="10.625" style="39" customWidth="1"/>
    <col min="17" max="16384" width="3.125" style="39"/>
  </cols>
  <sheetData>
    <row r="1" spans="1:16" customFormat="1" ht="46.5" customHeight="1">
      <c r="A1" s="48">
        <v>1</v>
      </c>
      <c r="B1" s="48">
        <f ca="1">IF(COUNT(A:A)&gt;1,MAX(A:A),_xlfn.SHEETS()-2)</f>
        <v>11</v>
      </c>
      <c r="C1" s="186" t="str">
        <f>1&amp;" / "&amp;COUNT(小計!$H$6:$H$33)+1&amp;" ページ"</f>
        <v>1 / 11 ページ</v>
      </c>
      <c r="D1" s="186"/>
      <c r="E1" s="186"/>
      <c r="F1" s="186"/>
      <c r="G1" s="186"/>
      <c r="H1" s="186"/>
    </row>
    <row r="2" spans="1:16" customFormat="1" ht="30" customHeight="1">
      <c r="A2" s="187" t="s">
        <v>16</v>
      </c>
      <c r="B2" s="187"/>
      <c r="C2" s="187"/>
      <c r="D2" s="187"/>
      <c r="E2" s="187"/>
      <c r="F2" s="187"/>
      <c r="G2" s="187"/>
      <c r="H2" s="187"/>
      <c r="I2" s="187"/>
    </row>
    <row r="3" spans="1:16" customFormat="1" ht="14.45" customHeight="1">
      <c r="B3" s="40" t="str">
        <f>"工事名称："&amp; 表紙!G27</f>
        <v>工事名称：サンプル工事</v>
      </c>
      <c r="C3" s="40"/>
    </row>
    <row r="4" spans="1:16" customFormat="1" ht="14.45" customHeight="1">
      <c r="B4" s="40" t="str">
        <f>"見積番号："&amp;表紙!X6</f>
        <v>見積番号：000000000001</v>
      </c>
      <c r="C4" s="40"/>
      <c r="N4" s="188" t="s">
        <v>115</v>
      </c>
      <c r="O4" s="188"/>
      <c r="P4" s="188"/>
    </row>
    <row r="5" spans="1:16" customFormat="1" ht="23.1" customHeight="1">
      <c r="B5" s="70" t="s">
        <v>17</v>
      </c>
      <c r="C5" s="71" t="s">
        <v>18</v>
      </c>
      <c r="D5" s="71" t="s">
        <v>19</v>
      </c>
      <c r="E5" s="71" t="s">
        <v>20</v>
      </c>
      <c r="F5" s="71" t="s">
        <v>21</v>
      </c>
      <c r="G5" s="71" t="s">
        <v>22</v>
      </c>
      <c r="H5" s="71" t="s">
        <v>23</v>
      </c>
      <c r="I5" s="58" t="s">
        <v>24</v>
      </c>
      <c r="N5" s="61" t="s">
        <v>116</v>
      </c>
      <c r="O5" s="61" t="s">
        <v>117</v>
      </c>
      <c r="P5" s="61" t="s">
        <v>118</v>
      </c>
    </row>
    <row r="6" spans="1:16" customFormat="1" ht="23.25" customHeight="1">
      <c r="B6" s="41">
        <v>1</v>
      </c>
      <c r="C6" s="72" t="s">
        <v>122</v>
      </c>
      <c r="D6" s="73" t="s">
        <v>113</v>
      </c>
      <c r="E6" s="43">
        <f>IF(H6="","",1)</f>
        <v>1</v>
      </c>
      <c r="F6" s="135" t="str">
        <f>IF(H6="","","式")</f>
        <v>式</v>
      </c>
      <c r="G6" s="45"/>
      <c r="H6" s="60">
        <f>IFERROR( IF(明細1!$H$34&lt;&gt;0,明細1!$H$34,""),"")</f>
        <v>1000</v>
      </c>
      <c r="I6" s="42"/>
      <c r="J6" s="47" t="s">
        <v>25</v>
      </c>
      <c r="N6" s="62">
        <f>IF(H6="","",明細1!P34)</f>
        <v>500</v>
      </c>
      <c r="O6" s="60">
        <f>IF(H6="","",H6-IF(N6="",0,N6))</f>
        <v>500</v>
      </c>
      <c r="P6" s="65" t="str">
        <f>IF(O6="","",ROUND(O6/H6 *100,1) &amp; "%")</f>
        <v>50%</v>
      </c>
    </row>
    <row r="7" spans="1:16" customFormat="1" ht="23.25" customHeight="1">
      <c r="B7" s="41">
        <v>2</v>
      </c>
      <c r="C7" s="72" t="s">
        <v>123</v>
      </c>
      <c r="D7" s="73"/>
      <c r="E7" s="43">
        <f t="shared" ref="E7:E15" si="0">IF(H7="","",1)</f>
        <v>1</v>
      </c>
      <c r="F7" s="135" t="str">
        <f t="shared" ref="F7:F15" si="1">IF(H7="","","式")</f>
        <v>式</v>
      </c>
      <c r="G7" s="45"/>
      <c r="H7" s="60">
        <f>IFERROR( IF(明細2!$H$34&lt;&gt;0,明細2!$H$34,""),"")</f>
        <v>2000</v>
      </c>
      <c r="I7" s="42"/>
      <c r="J7" s="47" t="s">
        <v>26</v>
      </c>
      <c r="N7" s="62">
        <f>IF(H7="","",明細2!P34)</f>
        <v>1000</v>
      </c>
      <c r="O7" s="60">
        <f t="shared" ref="O7:O33" si="2">IF(H7="","",H7-IF(N7="",0,N7))</f>
        <v>1000</v>
      </c>
      <c r="P7" s="65" t="str">
        <f t="shared" ref="P7:P33" si="3">IF(O7="","",ROUND(O7/H7 *100,1) &amp; "%")</f>
        <v>50%</v>
      </c>
    </row>
    <row r="8" spans="1:16" customFormat="1" ht="23.25" customHeight="1">
      <c r="B8" s="41">
        <v>3</v>
      </c>
      <c r="C8" s="72" t="s">
        <v>124</v>
      </c>
      <c r="D8" s="73"/>
      <c r="E8" s="43">
        <f t="shared" si="0"/>
        <v>1</v>
      </c>
      <c r="F8" s="135" t="str">
        <f t="shared" si="1"/>
        <v>式</v>
      </c>
      <c r="G8" s="45"/>
      <c r="H8" s="60">
        <f>IFERROR( IF(明細3!$H$34&lt;&gt;0,明細3!$H$34,""),"")</f>
        <v>3000</v>
      </c>
      <c r="I8" s="42"/>
      <c r="J8" s="47" t="s">
        <v>27</v>
      </c>
      <c r="N8" s="62">
        <f>IF(H8="","",明細3!P34)</f>
        <v>2000</v>
      </c>
      <c r="O8" s="60">
        <f t="shared" si="2"/>
        <v>1000</v>
      </c>
      <c r="P8" s="65" t="str">
        <f t="shared" si="3"/>
        <v>33.3%</v>
      </c>
    </row>
    <row r="9" spans="1:16" customFormat="1" ht="23.25" customHeight="1">
      <c r="B9" s="41">
        <v>4</v>
      </c>
      <c r="C9" s="72" t="s">
        <v>125</v>
      </c>
      <c r="D9" s="73"/>
      <c r="E9" s="43">
        <f t="shared" si="0"/>
        <v>1</v>
      </c>
      <c r="F9" s="135" t="str">
        <f t="shared" si="1"/>
        <v>式</v>
      </c>
      <c r="G9" s="45"/>
      <c r="H9" s="60">
        <f>IFERROR( IF(明細4!$H$34&lt;&gt;0,明細4!$H$34,""),"")</f>
        <v>4000</v>
      </c>
      <c r="I9" s="42"/>
      <c r="J9" s="47" t="s">
        <v>28</v>
      </c>
      <c r="N9" s="62">
        <f>IF(H9="","",明細4!P34)</f>
        <v>3000</v>
      </c>
      <c r="O9" s="60">
        <f t="shared" si="2"/>
        <v>1000</v>
      </c>
      <c r="P9" s="65" t="str">
        <f t="shared" si="3"/>
        <v>25%</v>
      </c>
    </row>
    <row r="10" spans="1:16" customFormat="1" ht="23.25" customHeight="1">
      <c r="B10" s="41">
        <v>5</v>
      </c>
      <c r="C10" s="72" t="s">
        <v>126</v>
      </c>
      <c r="D10" s="73"/>
      <c r="E10" s="43">
        <f t="shared" si="0"/>
        <v>1</v>
      </c>
      <c r="F10" s="135" t="str">
        <f t="shared" si="1"/>
        <v>式</v>
      </c>
      <c r="G10" s="45"/>
      <c r="H10" s="60">
        <f>IFERROR( IF(明細5!$H$34&lt;&gt;0,明細5!$H$34,""),"")</f>
        <v>5000</v>
      </c>
      <c r="I10" s="42"/>
      <c r="J10" s="47" t="s">
        <v>29</v>
      </c>
      <c r="N10" s="62">
        <f>IF(H10="","",明細5!P34)</f>
        <v>4000</v>
      </c>
      <c r="O10" s="60">
        <f t="shared" si="2"/>
        <v>1000</v>
      </c>
      <c r="P10" s="65" t="str">
        <f t="shared" si="3"/>
        <v>20%</v>
      </c>
    </row>
    <row r="11" spans="1:16" customFormat="1" ht="23.25" customHeight="1">
      <c r="B11" s="41">
        <v>6</v>
      </c>
      <c r="C11" s="72" t="s">
        <v>160</v>
      </c>
      <c r="D11" s="73"/>
      <c r="E11" s="43">
        <f t="shared" si="0"/>
        <v>1</v>
      </c>
      <c r="F11" s="135" t="str">
        <f t="shared" si="1"/>
        <v>式</v>
      </c>
      <c r="G11" s="45"/>
      <c r="H11" s="60">
        <f>IFERROR( IF(明細6!$H$34&lt;&gt;0,明細6!$H$34,""),"")</f>
        <v>6000</v>
      </c>
      <c r="I11" s="42"/>
      <c r="J11" s="47" t="s">
        <v>30</v>
      </c>
      <c r="N11" s="62">
        <f>IF(H11="","",明細6!P34)</f>
        <v>5000</v>
      </c>
      <c r="O11" s="60">
        <f t="shared" si="2"/>
        <v>1000</v>
      </c>
      <c r="P11" s="65" t="str">
        <f t="shared" si="3"/>
        <v>16.7%</v>
      </c>
    </row>
    <row r="12" spans="1:16" customFormat="1" ht="23.25" customHeight="1">
      <c r="B12" s="41">
        <v>7</v>
      </c>
      <c r="C12" s="72" t="s">
        <v>161</v>
      </c>
      <c r="D12" s="73"/>
      <c r="E12" s="43">
        <f t="shared" si="0"/>
        <v>1</v>
      </c>
      <c r="F12" s="135" t="str">
        <f t="shared" si="1"/>
        <v>式</v>
      </c>
      <c r="G12" s="45"/>
      <c r="H12" s="60">
        <f>IFERROR( IF(明細7!$H$34&lt;&gt;0,明細7!$H$34,""),"")</f>
        <v>7000</v>
      </c>
      <c r="I12" s="42"/>
      <c r="J12" s="47" t="s">
        <v>31</v>
      </c>
      <c r="N12" s="62">
        <f>IF(H12="","",明細7!P34)</f>
        <v>6000</v>
      </c>
      <c r="O12" s="60">
        <f t="shared" si="2"/>
        <v>1000</v>
      </c>
      <c r="P12" s="65" t="str">
        <f t="shared" si="3"/>
        <v>14.3%</v>
      </c>
    </row>
    <row r="13" spans="1:16" customFormat="1" ht="23.25" customHeight="1">
      <c r="B13" s="41">
        <v>8</v>
      </c>
      <c r="C13" s="72" t="s">
        <v>162</v>
      </c>
      <c r="D13" s="73"/>
      <c r="E13" s="43">
        <f t="shared" si="0"/>
        <v>1</v>
      </c>
      <c r="F13" s="135" t="str">
        <f t="shared" si="1"/>
        <v>式</v>
      </c>
      <c r="G13" s="45"/>
      <c r="H13" s="60">
        <f>IFERROR( IF(明細8!$H$34&lt;&gt;0,明細8!$H$34,""),"")</f>
        <v>8000</v>
      </c>
      <c r="I13" s="42"/>
      <c r="J13" s="47" t="s">
        <v>32</v>
      </c>
      <c r="N13" s="62">
        <f>IF(H13="","",明細8!P34)</f>
        <v>7000</v>
      </c>
      <c r="O13" s="60">
        <f t="shared" si="2"/>
        <v>1000</v>
      </c>
      <c r="P13" s="65" t="str">
        <f t="shared" si="3"/>
        <v>12.5%</v>
      </c>
    </row>
    <row r="14" spans="1:16" customFormat="1" ht="23.25" customHeight="1">
      <c r="B14" s="41">
        <v>9</v>
      </c>
      <c r="C14" s="72" t="s">
        <v>163</v>
      </c>
      <c r="D14" s="73"/>
      <c r="E14" s="43">
        <f t="shared" si="0"/>
        <v>1</v>
      </c>
      <c r="F14" s="135" t="str">
        <f t="shared" si="1"/>
        <v>式</v>
      </c>
      <c r="G14" s="45"/>
      <c r="H14" s="60">
        <f>IFERROR( IF(明細9!$H$34&lt;&gt;0,明細9!$H$34,""),"")</f>
        <v>9000</v>
      </c>
      <c r="I14" s="42"/>
      <c r="J14" s="47" t="s">
        <v>33</v>
      </c>
      <c r="N14" s="62">
        <f>IF(H14="","",明細9!P34)</f>
        <v>8000</v>
      </c>
      <c r="O14" s="60">
        <f t="shared" si="2"/>
        <v>1000</v>
      </c>
      <c r="P14" s="65" t="str">
        <f t="shared" si="3"/>
        <v>11.1%</v>
      </c>
    </row>
    <row r="15" spans="1:16" customFormat="1" ht="23.25" customHeight="1">
      <c r="B15" s="41">
        <v>10</v>
      </c>
      <c r="C15" s="72" t="s">
        <v>164</v>
      </c>
      <c r="D15" s="73"/>
      <c r="E15" s="43">
        <f t="shared" si="0"/>
        <v>1</v>
      </c>
      <c r="F15" s="135" t="str">
        <f t="shared" si="1"/>
        <v>式</v>
      </c>
      <c r="G15" s="45"/>
      <c r="H15" s="60">
        <f>IFERROR( IF(明細10!$H$34&lt;&gt;0,明細10!$H$34,""),"")</f>
        <v>10000</v>
      </c>
      <c r="I15" s="42"/>
      <c r="J15" s="47" t="s">
        <v>34</v>
      </c>
      <c r="N15" s="62">
        <f>IF(H15="","",明細10!P34)</f>
        <v>9000</v>
      </c>
      <c r="O15" s="60">
        <f t="shared" si="2"/>
        <v>1000</v>
      </c>
      <c r="P15" s="65" t="str">
        <f t="shared" si="3"/>
        <v>10%</v>
      </c>
    </row>
    <row r="16" spans="1:16" customFormat="1" ht="23.25" customHeight="1">
      <c r="B16" s="41"/>
      <c r="C16" s="72"/>
      <c r="D16" s="73"/>
      <c r="E16" s="43"/>
      <c r="F16" s="44"/>
      <c r="G16" s="45"/>
      <c r="H16" s="60"/>
      <c r="I16" s="42"/>
      <c r="J16" s="47" t="s">
        <v>35</v>
      </c>
      <c r="N16" s="62" t="str">
        <f>IF(H16="","",明細1!S40)</f>
        <v/>
      </c>
      <c r="O16" s="60" t="str">
        <f t="shared" si="2"/>
        <v/>
      </c>
      <c r="P16" s="65" t="str">
        <f t="shared" si="3"/>
        <v/>
      </c>
    </row>
    <row r="17" spans="2:16" customFormat="1" ht="23.25" customHeight="1">
      <c r="B17" s="41"/>
      <c r="C17" s="72"/>
      <c r="D17" s="73"/>
      <c r="E17" s="43"/>
      <c r="F17" s="44"/>
      <c r="G17" s="45"/>
      <c r="H17" s="60"/>
      <c r="I17" s="42"/>
      <c r="J17" s="47"/>
      <c r="N17" s="62" t="str">
        <f>IF(H17="","",明細1!S41)</f>
        <v/>
      </c>
      <c r="O17" s="60" t="str">
        <f t="shared" si="2"/>
        <v/>
      </c>
      <c r="P17" s="65" t="str">
        <f t="shared" si="3"/>
        <v/>
      </c>
    </row>
    <row r="18" spans="2:16" customFormat="1" ht="23.25" customHeight="1">
      <c r="B18" s="41"/>
      <c r="C18" s="72"/>
      <c r="D18" s="73"/>
      <c r="E18" s="43"/>
      <c r="F18" s="44"/>
      <c r="G18" s="45"/>
      <c r="H18" s="60"/>
      <c r="I18" s="42"/>
      <c r="J18" s="47"/>
      <c r="N18" s="62" t="str">
        <f>IF(H18="","",明細1!S42)</f>
        <v/>
      </c>
      <c r="O18" s="60" t="str">
        <f t="shared" si="2"/>
        <v/>
      </c>
      <c r="P18" s="65" t="str">
        <f t="shared" si="3"/>
        <v/>
      </c>
    </row>
    <row r="19" spans="2:16" customFormat="1" ht="23.25" customHeight="1">
      <c r="B19" s="41"/>
      <c r="C19" s="72"/>
      <c r="D19" s="73"/>
      <c r="E19" s="43"/>
      <c r="F19" s="44"/>
      <c r="G19" s="45"/>
      <c r="H19" s="60"/>
      <c r="I19" s="42"/>
      <c r="J19" s="47"/>
      <c r="N19" s="62" t="str">
        <f>IF(H19="","",明細1!S43)</f>
        <v/>
      </c>
      <c r="O19" s="60" t="str">
        <f t="shared" si="2"/>
        <v/>
      </c>
      <c r="P19" s="65" t="str">
        <f t="shared" si="3"/>
        <v/>
      </c>
    </row>
    <row r="20" spans="2:16" customFormat="1" ht="23.25" customHeight="1">
      <c r="B20" s="41"/>
      <c r="C20" s="72"/>
      <c r="D20" s="73"/>
      <c r="E20" s="43"/>
      <c r="F20" s="44"/>
      <c r="G20" s="45"/>
      <c r="H20" s="60"/>
      <c r="I20" s="42"/>
      <c r="J20" s="47"/>
      <c r="N20" s="62" t="str">
        <f>IF(H20="","",明細1!S44)</f>
        <v/>
      </c>
      <c r="O20" s="60" t="str">
        <f t="shared" si="2"/>
        <v/>
      </c>
      <c r="P20" s="65" t="str">
        <f t="shared" si="3"/>
        <v/>
      </c>
    </row>
    <row r="21" spans="2:16" customFormat="1" ht="23.25" customHeight="1">
      <c r="B21" s="41"/>
      <c r="C21" s="72"/>
      <c r="D21" s="73"/>
      <c r="E21" s="43"/>
      <c r="F21" s="44"/>
      <c r="G21" s="45"/>
      <c r="H21" s="60"/>
      <c r="I21" s="42"/>
      <c r="J21" s="47" t="s">
        <v>36</v>
      </c>
      <c r="N21" s="62" t="str">
        <f>IF(H21="","",明細1!S45)</f>
        <v/>
      </c>
      <c r="O21" s="60" t="str">
        <f t="shared" si="2"/>
        <v/>
      </c>
      <c r="P21" s="65" t="str">
        <f t="shared" si="3"/>
        <v/>
      </c>
    </row>
    <row r="22" spans="2:16" customFormat="1" ht="23.25" customHeight="1">
      <c r="B22" s="41"/>
      <c r="C22" s="72"/>
      <c r="D22" s="73"/>
      <c r="E22" s="43"/>
      <c r="F22" s="44"/>
      <c r="G22" s="45"/>
      <c r="H22" s="60"/>
      <c r="I22" s="42"/>
      <c r="J22" s="47" t="s">
        <v>37</v>
      </c>
      <c r="N22" s="62" t="str">
        <f>IF(H22="","",明細1!S46)</f>
        <v/>
      </c>
      <c r="O22" s="60" t="str">
        <f t="shared" si="2"/>
        <v/>
      </c>
      <c r="P22" s="65" t="str">
        <f t="shared" si="3"/>
        <v/>
      </c>
    </row>
    <row r="23" spans="2:16" customFormat="1" ht="23.25" customHeight="1">
      <c r="B23" s="41"/>
      <c r="C23" s="72"/>
      <c r="D23" s="73"/>
      <c r="E23" s="43"/>
      <c r="F23" s="44"/>
      <c r="G23" s="45"/>
      <c r="H23" s="60"/>
      <c r="I23" s="42"/>
      <c r="J23" s="47" t="s">
        <v>38</v>
      </c>
      <c r="N23" s="62" t="str">
        <f>IF(H23="","",明細1!S47)</f>
        <v/>
      </c>
      <c r="O23" s="60" t="str">
        <f t="shared" si="2"/>
        <v/>
      </c>
      <c r="P23" s="65" t="str">
        <f t="shared" si="3"/>
        <v/>
      </c>
    </row>
    <row r="24" spans="2:16" customFormat="1" ht="23.25" customHeight="1">
      <c r="B24" s="41"/>
      <c r="C24" s="72"/>
      <c r="D24" s="73"/>
      <c r="E24" s="43"/>
      <c r="F24" s="44"/>
      <c r="G24" s="45"/>
      <c r="H24" s="60"/>
      <c r="I24" s="42"/>
      <c r="J24" s="47" t="s">
        <v>39</v>
      </c>
      <c r="N24" s="62" t="str">
        <f>IF(H24="","",明細1!S48)</f>
        <v/>
      </c>
      <c r="O24" s="60" t="str">
        <f t="shared" si="2"/>
        <v/>
      </c>
      <c r="P24" s="65" t="str">
        <f t="shared" si="3"/>
        <v/>
      </c>
    </row>
    <row r="25" spans="2:16" customFormat="1" ht="23.25" customHeight="1">
      <c r="B25" s="41"/>
      <c r="C25" s="72"/>
      <c r="D25" s="73"/>
      <c r="E25" s="43"/>
      <c r="F25" s="44"/>
      <c r="G25" s="45"/>
      <c r="H25" s="60"/>
      <c r="I25" s="42"/>
      <c r="J25" s="47" t="s">
        <v>40</v>
      </c>
      <c r="N25" s="62" t="str">
        <f>IF(H25="","",明細1!S49)</f>
        <v/>
      </c>
      <c r="O25" s="60" t="str">
        <f t="shared" si="2"/>
        <v/>
      </c>
      <c r="P25" s="65" t="str">
        <f t="shared" si="3"/>
        <v/>
      </c>
    </row>
    <row r="26" spans="2:16" customFormat="1" ht="23.25" customHeight="1">
      <c r="B26" s="41"/>
      <c r="C26" s="72"/>
      <c r="D26" s="73"/>
      <c r="E26" s="43"/>
      <c r="F26" s="44"/>
      <c r="G26" s="45"/>
      <c r="H26" s="60"/>
      <c r="I26" s="42"/>
      <c r="J26" s="47" t="s">
        <v>41</v>
      </c>
      <c r="N26" s="62" t="str">
        <f>IF(H26="","",明細1!S50)</f>
        <v/>
      </c>
      <c r="O26" s="60" t="str">
        <f t="shared" si="2"/>
        <v/>
      </c>
      <c r="P26" s="65" t="str">
        <f t="shared" si="3"/>
        <v/>
      </c>
    </row>
    <row r="27" spans="2:16" customFormat="1" ht="23.25" customHeight="1">
      <c r="B27" s="41"/>
      <c r="C27" s="72"/>
      <c r="D27" s="73"/>
      <c r="E27" s="43"/>
      <c r="F27" s="44"/>
      <c r="G27" s="45"/>
      <c r="H27" s="60"/>
      <c r="I27" s="42"/>
      <c r="J27" s="47" t="s">
        <v>42</v>
      </c>
      <c r="N27" s="62" t="str">
        <f>IF(H27="","",明細1!S51)</f>
        <v/>
      </c>
      <c r="O27" s="60" t="str">
        <f t="shared" si="2"/>
        <v/>
      </c>
      <c r="P27" s="65" t="str">
        <f t="shared" si="3"/>
        <v/>
      </c>
    </row>
    <row r="28" spans="2:16" customFormat="1" ht="23.25" customHeight="1">
      <c r="B28" s="41"/>
      <c r="C28" s="72"/>
      <c r="D28" s="73"/>
      <c r="E28" s="43"/>
      <c r="F28" s="44"/>
      <c r="G28" s="45"/>
      <c r="H28" s="60"/>
      <c r="I28" s="42"/>
      <c r="J28" s="47" t="s">
        <v>43</v>
      </c>
      <c r="N28" s="62" t="str">
        <f>IF(H28="","",明細1!S52)</f>
        <v/>
      </c>
      <c r="O28" s="60" t="str">
        <f t="shared" si="2"/>
        <v/>
      </c>
      <c r="P28" s="65" t="str">
        <f t="shared" si="3"/>
        <v/>
      </c>
    </row>
    <row r="29" spans="2:16" customFormat="1" ht="23.25" customHeight="1">
      <c r="B29" s="41"/>
      <c r="C29" s="72"/>
      <c r="D29" s="73"/>
      <c r="E29" s="43"/>
      <c r="F29" s="44"/>
      <c r="G29" s="45"/>
      <c r="H29" s="60"/>
      <c r="I29" s="42"/>
      <c r="J29" s="47" t="s">
        <v>44</v>
      </c>
      <c r="N29" s="62" t="str">
        <f>IF(H29="","",明細1!S53)</f>
        <v/>
      </c>
      <c r="O29" s="60" t="str">
        <f t="shared" si="2"/>
        <v/>
      </c>
      <c r="P29" s="65" t="str">
        <f t="shared" si="3"/>
        <v/>
      </c>
    </row>
    <row r="30" spans="2:16" customFormat="1" ht="23.25" customHeight="1">
      <c r="B30" s="41"/>
      <c r="C30" s="72"/>
      <c r="D30" s="73"/>
      <c r="E30" s="43"/>
      <c r="F30" s="44"/>
      <c r="G30" s="45"/>
      <c r="H30" s="60"/>
      <c r="I30" s="42"/>
      <c r="J30" s="47" t="s">
        <v>45</v>
      </c>
      <c r="N30" s="62" t="str">
        <f>IF(H30="","",明細1!S54)</f>
        <v/>
      </c>
      <c r="O30" s="60" t="str">
        <f t="shared" si="2"/>
        <v/>
      </c>
      <c r="P30" s="65" t="str">
        <f t="shared" si="3"/>
        <v/>
      </c>
    </row>
    <row r="31" spans="2:16" customFormat="1" ht="23.25" customHeight="1">
      <c r="B31" s="41"/>
      <c r="C31" s="72"/>
      <c r="D31" s="73"/>
      <c r="E31" s="43"/>
      <c r="F31" s="44"/>
      <c r="G31" s="45"/>
      <c r="H31" s="60"/>
      <c r="I31" s="42"/>
      <c r="J31" s="47" t="s">
        <v>46</v>
      </c>
      <c r="N31" s="62" t="str">
        <f>IF(H31="","",明細1!S55)</f>
        <v/>
      </c>
      <c r="O31" s="60" t="str">
        <f t="shared" si="2"/>
        <v/>
      </c>
      <c r="P31" s="65" t="str">
        <f t="shared" si="3"/>
        <v/>
      </c>
    </row>
    <row r="32" spans="2:16" customFormat="1" ht="23.25" customHeight="1">
      <c r="B32" s="41"/>
      <c r="C32" s="72"/>
      <c r="D32" s="73"/>
      <c r="E32" s="43"/>
      <c r="F32" s="44"/>
      <c r="G32" s="45"/>
      <c r="H32" s="60"/>
      <c r="I32" s="42"/>
      <c r="J32" s="47" t="s">
        <v>47</v>
      </c>
      <c r="N32" s="62" t="str">
        <f>IF(H32="","",明細1!S56)</f>
        <v/>
      </c>
      <c r="O32" s="60" t="str">
        <f t="shared" si="2"/>
        <v/>
      </c>
      <c r="P32" s="65" t="str">
        <f t="shared" si="3"/>
        <v/>
      </c>
    </row>
    <row r="33" spans="2:16" customFormat="1" ht="23.25" customHeight="1">
      <c r="B33" s="41"/>
      <c r="C33" s="72"/>
      <c r="D33" s="73"/>
      <c r="E33" s="43"/>
      <c r="F33" s="44"/>
      <c r="G33" s="45"/>
      <c r="H33" s="60"/>
      <c r="I33" s="42"/>
      <c r="J33" s="47" t="s">
        <v>48</v>
      </c>
      <c r="N33" s="62" t="str">
        <f>IF(H33="","",明細1!S57)</f>
        <v/>
      </c>
      <c r="O33" s="60" t="str">
        <f t="shared" si="2"/>
        <v/>
      </c>
      <c r="P33" s="65" t="str">
        <f t="shared" si="3"/>
        <v/>
      </c>
    </row>
    <row r="34" spans="2:16" customFormat="1" ht="23.25" customHeight="1">
      <c r="B34" s="41"/>
      <c r="C34" s="46" t="s">
        <v>49</v>
      </c>
      <c r="D34" s="42"/>
      <c r="E34" s="43"/>
      <c r="F34" s="44"/>
      <c r="G34" s="45"/>
      <c r="H34" s="60">
        <f>IF(SUM(H6:H33)=0,"",SUM(H6:H33))</f>
        <v>55000</v>
      </c>
      <c r="I34" s="42"/>
      <c r="J34" s="47" t="s">
        <v>50</v>
      </c>
      <c r="N34" s="63">
        <f>SUM(N6:N29)</f>
        <v>45500</v>
      </c>
      <c r="O34" s="63">
        <f>SUM(O6:O29)</f>
        <v>9500</v>
      </c>
      <c r="P34" s="64" t="str">
        <f>IF(O34="","",ROUND(O34/H34 *100,1) &amp; "%")</f>
        <v>17.3%</v>
      </c>
    </row>
  </sheetData>
  <mergeCells count="3">
    <mergeCell ref="C1:H1"/>
    <mergeCell ref="A2:I2"/>
    <mergeCell ref="N4:P4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4"/>
  <sheetViews>
    <sheetView view="pageBreakPreview" zoomScale="85" zoomScaleNormal="100" zoomScaleSheetLayoutView="85" workbookViewId="0">
      <selection activeCell="P34" sqref="P34"/>
    </sheetView>
  </sheetViews>
  <sheetFormatPr defaultColWidth="3.125" defaultRowHeight="13.5"/>
  <cols>
    <col min="1" max="1" width="1.125" style="39" customWidth="1"/>
    <col min="2" max="2" width="6.125" style="39" customWidth="1"/>
    <col min="3" max="3" width="15.25" style="39" customWidth="1"/>
    <col min="4" max="4" width="35.875" style="39" customWidth="1"/>
    <col min="5" max="5" width="6.625" style="39" customWidth="1"/>
    <col min="6" max="6" width="8.125" style="39" customWidth="1"/>
    <col min="7" max="7" width="8.875" style="39" customWidth="1"/>
    <col min="8" max="8" width="10.125" style="39" customWidth="1"/>
    <col min="9" max="9" width="21.875" style="39" hidden="1" customWidth="1"/>
    <col min="10" max="10" width="1.375" style="39" customWidth="1"/>
    <col min="11" max="12" width="3.125" style="39" customWidth="1"/>
    <col min="13" max="13" width="3.125" style="39"/>
    <col min="14" max="19" width="13.5" style="39" customWidth="1"/>
    <col min="20" max="16384" width="3.125" style="39"/>
  </cols>
  <sheetData>
    <row r="1" spans="1:18" customFormat="1" ht="46.5" customHeight="1">
      <c r="A1" s="48">
        <v>2</v>
      </c>
      <c r="B1" s="48">
        <f ca="1">IF(COUNT(A:A)&gt;1,MAX(A:A),_xlfn.SHEETS()-2)</f>
        <v>11</v>
      </c>
      <c r="C1" s="186" t="str">
        <f>2&amp;" / "&amp;COUNT(小計!$H$6:$H$33)+1&amp;" ページ"</f>
        <v>2 / 11 ページ</v>
      </c>
      <c r="D1" s="186"/>
      <c r="E1" s="186"/>
      <c r="F1" s="186"/>
      <c r="G1" s="186"/>
      <c r="H1" s="186"/>
    </row>
    <row r="2" spans="1:18" customFormat="1" ht="30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</row>
    <row r="3" spans="1:18" customFormat="1" ht="14.45" customHeight="1">
      <c r="B3" s="40" t="str">
        <f>"工事名称："&amp; 表紙!G27</f>
        <v>工事名称：サンプル工事</v>
      </c>
      <c r="C3" s="40"/>
      <c r="N3" s="39"/>
      <c r="O3" s="39"/>
      <c r="P3" s="39"/>
      <c r="Q3" s="39"/>
      <c r="R3" s="39"/>
    </row>
    <row r="4" spans="1:18" customFormat="1" ht="14.45" customHeight="1">
      <c r="B4" s="40" t="str">
        <f>"見積番号："&amp;表紙!X6</f>
        <v>見積番号：000000000001</v>
      </c>
      <c r="C4" s="40"/>
      <c r="N4" s="188" t="s">
        <v>115</v>
      </c>
      <c r="O4" s="188"/>
      <c r="P4" s="188"/>
      <c r="Q4" s="188"/>
      <c r="R4" s="188"/>
    </row>
    <row r="5" spans="1:18" customFormat="1" ht="23.1" customHeight="1">
      <c r="B5" s="56" t="s">
        <v>52</v>
      </c>
      <c r="C5" s="57" t="s">
        <v>53</v>
      </c>
      <c r="D5" s="57" t="s">
        <v>54</v>
      </c>
      <c r="E5" s="57" t="s">
        <v>55</v>
      </c>
      <c r="F5" s="57" t="s">
        <v>56</v>
      </c>
      <c r="G5" s="57" t="s">
        <v>57</v>
      </c>
      <c r="H5" s="57" t="s">
        <v>58</v>
      </c>
      <c r="I5" s="58" t="s">
        <v>59</v>
      </c>
      <c r="N5" s="61" t="s">
        <v>119</v>
      </c>
      <c r="O5" s="66" t="s">
        <v>120</v>
      </c>
      <c r="P5" s="61" t="s">
        <v>121</v>
      </c>
      <c r="Q5" s="61" t="s">
        <v>117</v>
      </c>
      <c r="R5" s="61" t="s">
        <v>118</v>
      </c>
    </row>
    <row r="6" spans="1:18" customFormat="1" ht="22.5" customHeight="1">
      <c r="B6" s="189" t="str">
        <f>小計!B6&amp;"."&amp;小計!C6</f>
        <v>1.サンプル階層①</v>
      </c>
      <c r="C6" s="190"/>
      <c r="D6" s="190"/>
      <c r="E6" s="190"/>
      <c r="F6" s="190"/>
      <c r="G6" s="190"/>
      <c r="H6" s="190"/>
      <c r="I6" s="190"/>
      <c r="J6" s="136" t="s">
        <v>60</v>
      </c>
      <c r="N6" s="191"/>
      <c r="O6" s="192"/>
      <c r="P6" s="192"/>
      <c r="Q6" s="192"/>
      <c r="R6" s="193"/>
    </row>
    <row r="7" spans="1:18" customFormat="1" ht="22.5" customHeight="1">
      <c r="B7" s="75">
        <v>1</v>
      </c>
      <c r="C7" s="76" t="s">
        <v>130</v>
      </c>
      <c r="D7" s="73"/>
      <c r="E7" s="77">
        <v>1</v>
      </c>
      <c r="F7" s="78" t="s">
        <v>131</v>
      </c>
      <c r="G7" s="79">
        <v>1000</v>
      </c>
      <c r="H7" s="79">
        <f>IF(AND(E7="",G7=""),"",E7*G7)</f>
        <v>1000</v>
      </c>
      <c r="I7" s="73" t="s">
        <v>61</v>
      </c>
      <c r="J7" s="47" t="s">
        <v>62</v>
      </c>
      <c r="N7" s="67">
        <v>1</v>
      </c>
      <c r="O7" s="62">
        <v>500</v>
      </c>
      <c r="P7" s="62">
        <f>IF(AND($N7="",$O7=""),"",$N7*$O7)</f>
        <v>500</v>
      </c>
      <c r="Q7" s="63">
        <f>IF($H7="","",$H7-IF($P7="",0,$P7))</f>
        <v>500</v>
      </c>
      <c r="R7" s="64" t="str">
        <f>IF(Q7="","",ROUND(Q7/H7 *100,1) &amp; "%")</f>
        <v>50%</v>
      </c>
    </row>
    <row r="8" spans="1:18" customFormat="1" ht="22.5" customHeight="1">
      <c r="B8" s="41"/>
      <c r="C8" s="46"/>
      <c r="D8" s="42"/>
      <c r="E8" s="43"/>
      <c r="F8" s="44"/>
      <c r="G8" s="45"/>
      <c r="H8" s="79" t="str">
        <f t="shared" ref="H8:H33" si="0">IF(AND(E8="",G8=""),"",E8*G8)</f>
        <v/>
      </c>
      <c r="I8" s="42"/>
      <c r="J8" s="47" t="s">
        <v>63</v>
      </c>
      <c r="N8" s="67"/>
      <c r="O8" s="62"/>
      <c r="P8" s="62"/>
      <c r="Q8" s="63" t="str">
        <f t="shared" ref="Q8:Q33" si="1">IF($H8="","",$H8-IF($P8="",0,$P8))</f>
        <v/>
      </c>
      <c r="R8" s="64" t="str">
        <f t="shared" ref="R8:R33" si="2">IF(Q8="","",ROUND(Q8/H8 *100,1) &amp; "%")</f>
        <v/>
      </c>
    </row>
    <row r="9" spans="1:18" customFormat="1" ht="22.5" customHeight="1">
      <c r="B9" s="41"/>
      <c r="C9" s="46"/>
      <c r="D9" s="42"/>
      <c r="E9" s="43"/>
      <c r="F9" s="44"/>
      <c r="G9" s="45"/>
      <c r="H9" s="79" t="str">
        <f t="shared" si="0"/>
        <v/>
      </c>
      <c r="I9" s="42"/>
      <c r="J9" s="47" t="s">
        <v>64</v>
      </c>
      <c r="N9" s="67"/>
      <c r="O9" s="62"/>
      <c r="P9" s="62"/>
      <c r="Q9" s="63" t="str">
        <f t="shared" si="1"/>
        <v/>
      </c>
      <c r="R9" s="64" t="str">
        <f t="shared" si="2"/>
        <v/>
      </c>
    </row>
    <row r="10" spans="1:18" customFormat="1" ht="22.5" customHeight="1">
      <c r="B10" s="41"/>
      <c r="C10" s="46"/>
      <c r="D10" s="42"/>
      <c r="E10" s="43"/>
      <c r="F10" s="44"/>
      <c r="G10" s="45"/>
      <c r="H10" s="79" t="str">
        <f t="shared" si="0"/>
        <v/>
      </c>
      <c r="I10" s="42"/>
      <c r="J10" s="47" t="s">
        <v>65</v>
      </c>
      <c r="N10" s="67"/>
      <c r="O10" s="62"/>
      <c r="P10" s="62"/>
      <c r="Q10" s="63" t="str">
        <f t="shared" si="1"/>
        <v/>
      </c>
      <c r="R10" s="64" t="str">
        <f t="shared" si="2"/>
        <v/>
      </c>
    </row>
    <row r="11" spans="1:18" customFormat="1" ht="22.5" customHeight="1">
      <c r="B11" s="41"/>
      <c r="C11" s="46"/>
      <c r="D11" s="42"/>
      <c r="E11" s="43"/>
      <c r="F11" s="44"/>
      <c r="G11" s="45"/>
      <c r="H11" s="79" t="str">
        <f t="shared" si="0"/>
        <v/>
      </c>
      <c r="I11" s="42"/>
      <c r="J11" s="47" t="s">
        <v>66</v>
      </c>
      <c r="N11" s="67"/>
      <c r="O11" s="62"/>
      <c r="P11" s="62"/>
      <c r="Q11" s="63" t="str">
        <f t="shared" si="1"/>
        <v/>
      </c>
      <c r="R11" s="64" t="str">
        <f t="shared" si="2"/>
        <v/>
      </c>
    </row>
    <row r="12" spans="1:18" customFormat="1" ht="22.5" customHeight="1">
      <c r="B12" s="41"/>
      <c r="C12" s="46"/>
      <c r="D12" s="42"/>
      <c r="E12" s="43"/>
      <c r="F12" s="44"/>
      <c r="G12" s="45"/>
      <c r="H12" s="79" t="str">
        <f t="shared" si="0"/>
        <v/>
      </c>
      <c r="I12" s="42"/>
      <c r="J12" s="47" t="s">
        <v>67</v>
      </c>
      <c r="N12" s="67"/>
      <c r="O12" s="62"/>
      <c r="P12" s="62"/>
      <c r="Q12" s="63" t="str">
        <f t="shared" si="1"/>
        <v/>
      </c>
      <c r="R12" s="64" t="str">
        <f t="shared" si="2"/>
        <v/>
      </c>
    </row>
    <row r="13" spans="1:18" customFormat="1" ht="22.5" customHeight="1">
      <c r="B13" s="41"/>
      <c r="C13" s="46"/>
      <c r="D13" s="42"/>
      <c r="E13" s="43"/>
      <c r="F13" s="44"/>
      <c r="G13" s="45"/>
      <c r="H13" s="79" t="str">
        <f t="shared" si="0"/>
        <v/>
      </c>
      <c r="I13" s="42"/>
      <c r="J13" s="47" t="s">
        <v>68</v>
      </c>
      <c r="N13" s="67"/>
      <c r="O13" s="62"/>
      <c r="P13" s="62"/>
      <c r="Q13" s="63" t="str">
        <f t="shared" si="1"/>
        <v/>
      </c>
      <c r="R13" s="64" t="str">
        <f t="shared" si="2"/>
        <v/>
      </c>
    </row>
    <row r="14" spans="1:18" customFormat="1" ht="22.5" customHeight="1">
      <c r="B14" s="41"/>
      <c r="C14" s="46"/>
      <c r="D14" s="42"/>
      <c r="E14" s="43"/>
      <c r="F14" s="44"/>
      <c r="G14" s="45"/>
      <c r="H14" s="79" t="str">
        <f t="shared" si="0"/>
        <v/>
      </c>
      <c r="I14" s="42"/>
      <c r="J14" s="47"/>
      <c r="N14" s="67"/>
      <c r="O14" s="62"/>
      <c r="P14" s="62"/>
      <c r="Q14" s="63" t="str">
        <f t="shared" si="1"/>
        <v/>
      </c>
      <c r="R14" s="64" t="str">
        <f t="shared" si="2"/>
        <v/>
      </c>
    </row>
    <row r="15" spans="1:18" customFormat="1" ht="22.5" customHeight="1">
      <c r="B15" s="41"/>
      <c r="C15" s="46"/>
      <c r="D15" s="42"/>
      <c r="E15" s="43"/>
      <c r="F15" s="44"/>
      <c r="G15" s="45"/>
      <c r="H15" s="79" t="str">
        <f t="shared" si="0"/>
        <v/>
      </c>
      <c r="I15" s="42"/>
      <c r="J15" s="47"/>
      <c r="N15" s="67"/>
      <c r="O15" s="62"/>
      <c r="P15" s="62"/>
      <c r="Q15" s="63" t="str">
        <f t="shared" si="1"/>
        <v/>
      </c>
      <c r="R15" s="64" t="str">
        <f t="shared" si="2"/>
        <v/>
      </c>
    </row>
    <row r="16" spans="1:18" customFormat="1" ht="22.5" customHeight="1">
      <c r="B16" s="41"/>
      <c r="C16" s="46"/>
      <c r="D16" s="42"/>
      <c r="E16" s="43"/>
      <c r="F16" s="44"/>
      <c r="G16" s="45"/>
      <c r="H16" s="79" t="str">
        <f t="shared" si="0"/>
        <v/>
      </c>
      <c r="I16" s="42"/>
      <c r="J16" s="47"/>
      <c r="N16" s="67"/>
      <c r="O16" s="62"/>
      <c r="P16" s="62"/>
      <c r="Q16" s="63" t="str">
        <f t="shared" si="1"/>
        <v/>
      </c>
      <c r="R16" s="64" t="str">
        <f t="shared" si="2"/>
        <v/>
      </c>
    </row>
    <row r="17" spans="2:18" customFormat="1" ht="22.5" customHeight="1">
      <c r="B17" s="41"/>
      <c r="C17" s="46"/>
      <c r="D17" s="42"/>
      <c r="E17" s="43"/>
      <c r="F17" s="44"/>
      <c r="G17" s="45"/>
      <c r="H17" s="79" t="str">
        <f t="shared" si="0"/>
        <v/>
      </c>
      <c r="I17" s="42"/>
      <c r="J17" s="47"/>
      <c r="N17" s="67"/>
      <c r="O17" s="62"/>
      <c r="P17" s="62"/>
      <c r="Q17" s="63" t="str">
        <f t="shared" si="1"/>
        <v/>
      </c>
      <c r="R17" s="64" t="str">
        <f t="shared" si="2"/>
        <v/>
      </c>
    </row>
    <row r="18" spans="2:18" customFormat="1" ht="22.5" customHeight="1">
      <c r="B18" s="41"/>
      <c r="C18" s="46"/>
      <c r="D18" s="42"/>
      <c r="E18" s="43"/>
      <c r="F18" s="44"/>
      <c r="G18" s="45"/>
      <c r="H18" s="79" t="str">
        <f t="shared" si="0"/>
        <v/>
      </c>
      <c r="I18" s="42"/>
      <c r="J18" s="47" t="s">
        <v>69</v>
      </c>
      <c r="N18" s="67"/>
      <c r="O18" s="62"/>
      <c r="P18" s="62"/>
      <c r="Q18" s="63" t="str">
        <f t="shared" si="1"/>
        <v/>
      </c>
      <c r="R18" s="64" t="str">
        <f t="shared" si="2"/>
        <v/>
      </c>
    </row>
    <row r="19" spans="2:18" customFormat="1" ht="22.5" customHeight="1">
      <c r="B19" s="41"/>
      <c r="C19" s="46"/>
      <c r="D19" s="42"/>
      <c r="E19" s="43"/>
      <c r="F19" s="44"/>
      <c r="G19" s="45"/>
      <c r="H19" s="79" t="str">
        <f t="shared" si="0"/>
        <v/>
      </c>
      <c r="I19" s="42"/>
      <c r="J19" s="47" t="s">
        <v>70</v>
      </c>
      <c r="N19" s="67"/>
      <c r="O19" s="62"/>
      <c r="P19" s="62"/>
      <c r="Q19" s="63" t="str">
        <f t="shared" si="1"/>
        <v/>
      </c>
      <c r="R19" s="64" t="str">
        <f t="shared" si="2"/>
        <v/>
      </c>
    </row>
    <row r="20" spans="2:18" customFormat="1" ht="22.5" customHeight="1">
      <c r="B20" s="41"/>
      <c r="C20" s="46"/>
      <c r="D20" s="42"/>
      <c r="E20" s="43"/>
      <c r="F20" s="44"/>
      <c r="G20" s="45"/>
      <c r="H20" s="79" t="str">
        <f t="shared" si="0"/>
        <v/>
      </c>
      <c r="I20" s="42"/>
      <c r="J20" s="47" t="s">
        <v>71</v>
      </c>
      <c r="N20" s="67"/>
      <c r="O20" s="62"/>
      <c r="P20" s="62"/>
      <c r="Q20" s="63" t="str">
        <f t="shared" si="1"/>
        <v/>
      </c>
      <c r="R20" s="64" t="str">
        <f t="shared" si="2"/>
        <v/>
      </c>
    </row>
    <row r="21" spans="2:18" customFormat="1" ht="22.5" customHeight="1">
      <c r="B21" s="41"/>
      <c r="C21" s="46"/>
      <c r="D21" s="42"/>
      <c r="E21" s="43"/>
      <c r="F21" s="44"/>
      <c r="G21" s="45"/>
      <c r="H21" s="79" t="str">
        <f t="shared" si="0"/>
        <v/>
      </c>
      <c r="I21" s="42"/>
      <c r="J21" s="47" t="s">
        <v>72</v>
      </c>
      <c r="N21" s="67"/>
      <c r="O21" s="62"/>
      <c r="P21" s="62"/>
      <c r="Q21" s="63" t="str">
        <f t="shared" si="1"/>
        <v/>
      </c>
      <c r="R21" s="64" t="str">
        <f t="shared" si="2"/>
        <v/>
      </c>
    </row>
    <row r="22" spans="2:18" customFormat="1" ht="22.5" customHeight="1">
      <c r="B22" s="41"/>
      <c r="C22" s="46"/>
      <c r="D22" s="42"/>
      <c r="E22" s="43"/>
      <c r="F22" s="44"/>
      <c r="G22" s="45"/>
      <c r="H22" s="79" t="str">
        <f t="shared" si="0"/>
        <v/>
      </c>
      <c r="I22" s="42"/>
      <c r="J22" s="47" t="s">
        <v>73</v>
      </c>
      <c r="N22" s="67"/>
      <c r="O22" s="62"/>
      <c r="P22" s="62"/>
      <c r="Q22" s="63" t="str">
        <f t="shared" si="1"/>
        <v/>
      </c>
      <c r="R22" s="64" t="str">
        <f t="shared" si="2"/>
        <v/>
      </c>
    </row>
    <row r="23" spans="2:18" customFormat="1" ht="22.5" customHeight="1">
      <c r="B23" s="41"/>
      <c r="C23" s="46"/>
      <c r="D23" s="42"/>
      <c r="E23" s="43"/>
      <c r="F23" s="44"/>
      <c r="G23" s="45"/>
      <c r="H23" s="79" t="str">
        <f t="shared" si="0"/>
        <v/>
      </c>
      <c r="I23" s="42"/>
      <c r="J23" s="47" t="s">
        <v>74</v>
      </c>
      <c r="N23" s="67"/>
      <c r="O23" s="62"/>
      <c r="P23" s="62"/>
      <c r="Q23" s="63" t="str">
        <f t="shared" si="1"/>
        <v/>
      </c>
      <c r="R23" s="64" t="str">
        <f t="shared" si="2"/>
        <v/>
      </c>
    </row>
    <row r="24" spans="2:18" customFormat="1" ht="22.5" customHeight="1">
      <c r="B24" s="41"/>
      <c r="C24" s="46"/>
      <c r="D24" s="42"/>
      <c r="E24" s="43"/>
      <c r="F24" s="44"/>
      <c r="G24" s="45"/>
      <c r="H24" s="79" t="str">
        <f t="shared" si="0"/>
        <v/>
      </c>
      <c r="I24" s="42"/>
      <c r="J24" s="47" t="s">
        <v>75</v>
      </c>
      <c r="N24" s="67"/>
      <c r="O24" s="62"/>
      <c r="P24" s="62"/>
      <c r="Q24" s="63" t="str">
        <f t="shared" si="1"/>
        <v/>
      </c>
      <c r="R24" s="64" t="str">
        <f t="shared" si="2"/>
        <v/>
      </c>
    </row>
    <row r="25" spans="2:18" customFormat="1" ht="22.5" customHeight="1">
      <c r="B25" s="41"/>
      <c r="C25" s="46"/>
      <c r="D25" s="42"/>
      <c r="E25" s="43"/>
      <c r="F25" s="44"/>
      <c r="G25" s="45"/>
      <c r="H25" s="79" t="str">
        <f t="shared" si="0"/>
        <v/>
      </c>
      <c r="I25" s="42"/>
      <c r="J25" s="47" t="s">
        <v>76</v>
      </c>
      <c r="N25" s="67"/>
      <c r="O25" s="62"/>
      <c r="P25" s="62"/>
      <c r="Q25" s="63" t="str">
        <f t="shared" si="1"/>
        <v/>
      </c>
      <c r="R25" s="64" t="str">
        <f t="shared" si="2"/>
        <v/>
      </c>
    </row>
    <row r="26" spans="2:18" customFormat="1" ht="22.5" customHeight="1">
      <c r="B26" s="41"/>
      <c r="C26" s="46"/>
      <c r="D26" s="42"/>
      <c r="E26" s="43"/>
      <c r="F26" s="44"/>
      <c r="G26" s="45"/>
      <c r="H26" s="79" t="str">
        <f t="shared" si="0"/>
        <v/>
      </c>
      <c r="I26" s="42"/>
      <c r="J26" s="47" t="s">
        <v>77</v>
      </c>
      <c r="N26" s="67"/>
      <c r="O26" s="62"/>
      <c r="P26" s="62"/>
      <c r="Q26" s="63" t="str">
        <f t="shared" si="1"/>
        <v/>
      </c>
      <c r="R26" s="64" t="str">
        <f t="shared" si="2"/>
        <v/>
      </c>
    </row>
    <row r="27" spans="2:18" customFormat="1" ht="22.5" customHeight="1">
      <c r="B27" s="41"/>
      <c r="C27" s="46"/>
      <c r="D27" s="42"/>
      <c r="E27" s="43"/>
      <c r="F27" s="44"/>
      <c r="G27" s="45"/>
      <c r="H27" s="79" t="str">
        <f t="shared" si="0"/>
        <v/>
      </c>
      <c r="I27" s="42"/>
      <c r="J27" s="47" t="s">
        <v>78</v>
      </c>
      <c r="N27" s="67"/>
      <c r="O27" s="62"/>
      <c r="P27" s="62"/>
      <c r="Q27" s="63" t="str">
        <f t="shared" si="1"/>
        <v/>
      </c>
      <c r="R27" s="64" t="str">
        <f t="shared" si="2"/>
        <v/>
      </c>
    </row>
    <row r="28" spans="2:18" customFormat="1" ht="22.5" customHeight="1">
      <c r="B28" s="41"/>
      <c r="C28" s="46"/>
      <c r="D28" s="42"/>
      <c r="E28" s="43"/>
      <c r="F28" s="44"/>
      <c r="G28" s="45"/>
      <c r="H28" s="79" t="str">
        <f t="shared" si="0"/>
        <v/>
      </c>
      <c r="I28" s="42"/>
      <c r="J28" s="47" t="s">
        <v>79</v>
      </c>
      <c r="N28" s="67"/>
      <c r="O28" s="62"/>
      <c r="P28" s="62"/>
      <c r="Q28" s="63" t="str">
        <f t="shared" si="1"/>
        <v/>
      </c>
      <c r="R28" s="64" t="str">
        <f t="shared" si="2"/>
        <v/>
      </c>
    </row>
    <row r="29" spans="2:18" customFormat="1" ht="22.5" customHeight="1">
      <c r="B29" s="41"/>
      <c r="C29" s="46"/>
      <c r="D29" s="42"/>
      <c r="E29" s="43"/>
      <c r="F29" s="44"/>
      <c r="G29" s="45"/>
      <c r="H29" s="79" t="str">
        <f t="shared" si="0"/>
        <v/>
      </c>
      <c r="I29" s="42"/>
      <c r="J29" s="47" t="s">
        <v>80</v>
      </c>
      <c r="N29" s="67"/>
      <c r="O29" s="62"/>
      <c r="P29" s="62"/>
      <c r="Q29" s="63" t="str">
        <f t="shared" si="1"/>
        <v/>
      </c>
      <c r="R29" s="64" t="str">
        <f t="shared" si="2"/>
        <v/>
      </c>
    </row>
    <row r="30" spans="2:18" customFormat="1" ht="22.5" customHeight="1">
      <c r="B30" s="41"/>
      <c r="C30" s="46"/>
      <c r="D30" s="42"/>
      <c r="E30" s="43"/>
      <c r="F30" s="44"/>
      <c r="G30" s="45"/>
      <c r="H30" s="79" t="str">
        <f t="shared" si="0"/>
        <v/>
      </c>
      <c r="I30" s="42"/>
      <c r="J30" s="47" t="s">
        <v>81</v>
      </c>
      <c r="N30" s="67"/>
      <c r="O30" s="62"/>
      <c r="P30" s="62"/>
      <c r="Q30" s="63" t="str">
        <f t="shared" si="1"/>
        <v/>
      </c>
      <c r="R30" s="64" t="str">
        <f t="shared" si="2"/>
        <v/>
      </c>
    </row>
    <row r="31" spans="2:18" customFormat="1" ht="22.5" customHeight="1">
      <c r="B31" s="41"/>
      <c r="C31" s="46"/>
      <c r="D31" s="42"/>
      <c r="E31" s="43"/>
      <c r="F31" s="44"/>
      <c r="G31" s="45"/>
      <c r="H31" s="79" t="str">
        <f t="shared" si="0"/>
        <v/>
      </c>
      <c r="I31" s="42"/>
      <c r="J31" s="47" t="s">
        <v>82</v>
      </c>
      <c r="N31" s="67"/>
      <c r="O31" s="62"/>
      <c r="P31" s="62"/>
      <c r="Q31" s="63" t="str">
        <f t="shared" si="1"/>
        <v/>
      </c>
      <c r="R31" s="64" t="str">
        <f t="shared" si="2"/>
        <v/>
      </c>
    </row>
    <row r="32" spans="2:18" customFormat="1" ht="22.5" customHeight="1">
      <c r="B32" s="41"/>
      <c r="C32" s="46"/>
      <c r="D32" s="42"/>
      <c r="E32" s="43"/>
      <c r="F32" s="44"/>
      <c r="G32" s="45"/>
      <c r="H32" s="79" t="str">
        <f t="shared" si="0"/>
        <v/>
      </c>
      <c r="I32" s="42"/>
      <c r="J32" s="47" t="s">
        <v>83</v>
      </c>
      <c r="N32" s="67"/>
      <c r="O32" s="62"/>
      <c r="P32" s="62"/>
      <c r="Q32" s="63" t="str">
        <f t="shared" si="1"/>
        <v/>
      </c>
      <c r="R32" s="64" t="str">
        <f t="shared" si="2"/>
        <v/>
      </c>
    </row>
    <row r="33" spans="2:18" customFormat="1" ht="22.5" customHeight="1">
      <c r="B33" s="41"/>
      <c r="C33" s="46"/>
      <c r="D33" s="42"/>
      <c r="E33" s="43"/>
      <c r="F33" s="44"/>
      <c r="G33" s="45"/>
      <c r="H33" s="79" t="str">
        <f t="shared" si="0"/>
        <v/>
      </c>
      <c r="I33" s="42"/>
      <c r="J33" s="47" t="s">
        <v>84</v>
      </c>
      <c r="N33" s="67"/>
      <c r="O33" s="62"/>
      <c r="P33" s="62"/>
      <c r="Q33" s="63" t="str">
        <f t="shared" si="1"/>
        <v/>
      </c>
      <c r="R33" s="64" t="str">
        <f t="shared" si="2"/>
        <v/>
      </c>
    </row>
    <row r="34" spans="2:18" customFormat="1" ht="22.5" customHeight="1">
      <c r="B34" s="41"/>
      <c r="C34" s="46" t="s">
        <v>85</v>
      </c>
      <c r="D34" s="42"/>
      <c r="E34" s="43"/>
      <c r="F34" s="44"/>
      <c r="G34" s="45"/>
      <c r="H34" s="45">
        <f>SUM(H7:H33)</f>
        <v>1000</v>
      </c>
      <c r="I34" s="42"/>
      <c r="J34" s="47" t="s">
        <v>86</v>
      </c>
      <c r="N34" s="68"/>
      <c r="O34" s="68"/>
      <c r="P34" s="69">
        <f>SUM(P7:P33)</f>
        <v>500</v>
      </c>
      <c r="Q34" s="63">
        <f>IF(H34="","",H34-IF(P34="",0,P34))</f>
        <v>500</v>
      </c>
      <c r="R34" s="64" t="str">
        <f>IF(Q34="","",ROUND(Q34/H34 *100,1) &amp; "%")</f>
        <v>50%</v>
      </c>
    </row>
  </sheetData>
  <mergeCells count="5">
    <mergeCell ref="C1:H1"/>
    <mergeCell ref="A2:I2"/>
    <mergeCell ref="B6:I6"/>
    <mergeCell ref="N4:R4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1C0F3-6564-4481-ACD2-E63BEB9BC809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39" customWidth="1"/>
    <col min="2" max="2" width="6.125" style="39" customWidth="1"/>
    <col min="3" max="3" width="15.25" style="39" customWidth="1"/>
    <col min="4" max="4" width="35.875" style="39" customWidth="1"/>
    <col min="5" max="5" width="6.625" style="39" customWidth="1"/>
    <col min="6" max="6" width="8.125" style="39" customWidth="1"/>
    <col min="7" max="7" width="8.875" style="39" customWidth="1"/>
    <col min="8" max="8" width="10.125" style="39" customWidth="1"/>
    <col min="9" max="9" width="21.875" style="39" hidden="1" customWidth="1"/>
    <col min="10" max="10" width="1.375" style="39" customWidth="1"/>
    <col min="11" max="12" width="3.125" style="39" customWidth="1"/>
    <col min="13" max="13" width="3.125" style="39"/>
    <col min="14" max="19" width="13.5" style="39" customWidth="1"/>
    <col min="20" max="16384" width="3.125" style="39"/>
  </cols>
  <sheetData>
    <row r="1" spans="1:18" customFormat="1" ht="46.5" customHeight="1">
      <c r="A1" s="48">
        <v>2</v>
      </c>
      <c r="B1" s="48">
        <f ca="1">IF(COUNT(A:A)&gt;1,MAX(A:A),_xlfn.SHEETS()-2)</f>
        <v>11</v>
      </c>
      <c r="C1" s="186" t="str">
        <f>3&amp;" / "&amp;COUNT(小計!$H$6:$H$33)+1&amp;" ページ"</f>
        <v>3 / 11 ページ</v>
      </c>
      <c r="D1" s="186"/>
      <c r="E1" s="186"/>
      <c r="F1" s="186"/>
      <c r="G1" s="186"/>
      <c r="H1" s="186"/>
    </row>
    <row r="2" spans="1:18" customFormat="1" ht="30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</row>
    <row r="3" spans="1:18" customFormat="1" ht="14.45" customHeight="1">
      <c r="B3" s="40" t="str">
        <f>"工事名称："&amp; 表紙!G27</f>
        <v>工事名称：サンプル工事</v>
      </c>
      <c r="C3" s="40"/>
      <c r="N3" s="39"/>
      <c r="O3" s="39"/>
      <c r="P3" s="39"/>
      <c r="Q3" s="39"/>
      <c r="R3" s="39"/>
    </row>
    <row r="4" spans="1:18" customFormat="1" ht="14.45" customHeight="1">
      <c r="B4" s="40" t="str">
        <f>"見積番号："&amp;表紙!X6</f>
        <v>見積番号：000000000001</v>
      </c>
      <c r="C4" s="40"/>
      <c r="N4" s="188" t="s">
        <v>115</v>
      </c>
      <c r="O4" s="188"/>
      <c r="P4" s="188"/>
      <c r="Q4" s="188"/>
      <c r="R4" s="188"/>
    </row>
    <row r="5" spans="1:18" customFormat="1" ht="23.1" customHeight="1">
      <c r="B5" s="56" t="s">
        <v>17</v>
      </c>
      <c r="C5" s="57" t="s">
        <v>18</v>
      </c>
      <c r="D5" s="57" t="s">
        <v>19</v>
      </c>
      <c r="E5" s="57" t="s">
        <v>20</v>
      </c>
      <c r="F5" s="57" t="s">
        <v>21</v>
      </c>
      <c r="G5" s="57" t="s">
        <v>22</v>
      </c>
      <c r="H5" s="57" t="s">
        <v>23</v>
      </c>
      <c r="I5" s="58" t="s">
        <v>24</v>
      </c>
      <c r="N5" s="61" t="s">
        <v>119</v>
      </c>
      <c r="O5" s="66" t="s">
        <v>120</v>
      </c>
      <c r="P5" s="61" t="s">
        <v>121</v>
      </c>
      <c r="Q5" s="61" t="s">
        <v>117</v>
      </c>
      <c r="R5" s="61" t="s">
        <v>118</v>
      </c>
    </row>
    <row r="6" spans="1:18" customFormat="1" ht="22.5" customHeight="1">
      <c r="B6" s="189" t="str">
        <f>小計!B7&amp;"." &amp; 小計!C7</f>
        <v>2.サンプル階層②</v>
      </c>
      <c r="C6" s="190"/>
      <c r="D6" s="190"/>
      <c r="E6" s="190"/>
      <c r="F6" s="190"/>
      <c r="G6" s="190"/>
      <c r="H6" s="190"/>
      <c r="I6" s="190"/>
      <c r="J6" s="136" t="s">
        <v>25</v>
      </c>
      <c r="N6" s="191"/>
      <c r="O6" s="192"/>
      <c r="P6" s="192"/>
      <c r="Q6" s="192"/>
      <c r="R6" s="193"/>
    </row>
    <row r="7" spans="1:18" customFormat="1" ht="22.5" customHeight="1">
      <c r="B7" s="75">
        <v>1</v>
      </c>
      <c r="C7" s="76" t="s">
        <v>132</v>
      </c>
      <c r="D7" s="73"/>
      <c r="E7" s="77">
        <v>1</v>
      </c>
      <c r="F7" s="78" t="s">
        <v>131</v>
      </c>
      <c r="G7" s="79">
        <v>2000</v>
      </c>
      <c r="H7" s="79">
        <f>IF(AND(E7="",G7=""),"",E7*G7)</f>
        <v>2000</v>
      </c>
      <c r="I7" s="73" t="s">
        <v>61</v>
      </c>
      <c r="J7" s="47" t="s">
        <v>25</v>
      </c>
      <c r="N7" s="67">
        <v>1</v>
      </c>
      <c r="O7" s="62">
        <v>1000</v>
      </c>
      <c r="P7" s="62">
        <f>IF(AND($N7="",$O7=""),"",$N7*$O7)</f>
        <v>1000</v>
      </c>
      <c r="Q7" s="63">
        <f>IF($H7="","",$H7-IF($P7="",0,$P7))</f>
        <v>1000</v>
      </c>
      <c r="R7" s="64" t="str">
        <f>IF(Q7="","",ROUND(Q7/H7 *100,1) &amp; "%")</f>
        <v>50%</v>
      </c>
    </row>
    <row r="8" spans="1:18" customFormat="1" ht="22.5" customHeight="1">
      <c r="B8" s="41"/>
      <c r="C8" s="46"/>
      <c r="D8" s="42"/>
      <c r="E8" s="43"/>
      <c r="F8" s="44"/>
      <c r="G8" s="45"/>
      <c r="H8" s="79" t="str">
        <f t="shared" ref="H8:H33" si="0">IF(AND(E8="",G8=""),"",E8*G8)</f>
        <v/>
      </c>
      <c r="I8" s="42"/>
      <c r="J8" s="47" t="s">
        <v>25</v>
      </c>
      <c r="N8" s="67"/>
      <c r="O8" s="62"/>
      <c r="P8" s="62"/>
      <c r="Q8" s="63" t="str">
        <f t="shared" ref="Q8:Q33" si="1">IF($H8="","",$H8-IF($P8="",0,$P8))</f>
        <v/>
      </c>
      <c r="R8" s="64" t="str">
        <f t="shared" ref="R8:R33" si="2">IF(Q8="","",ROUND(Q8/H8 *100,1) &amp; "%")</f>
        <v/>
      </c>
    </row>
    <row r="9" spans="1:18" customFormat="1" ht="22.5" customHeight="1">
      <c r="B9" s="41"/>
      <c r="C9" s="46"/>
      <c r="D9" s="42"/>
      <c r="E9" s="43"/>
      <c r="F9" s="44"/>
      <c r="G9" s="45"/>
      <c r="H9" s="79" t="str">
        <f t="shared" si="0"/>
        <v/>
      </c>
      <c r="I9" s="42"/>
      <c r="J9" s="47" t="s">
        <v>25</v>
      </c>
      <c r="N9" s="67"/>
      <c r="O9" s="62"/>
      <c r="P9" s="62"/>
      <c r="Q9" s="63" t="str">
        <f t="shared" si="1"/>
        <v/>
      </c>
      <c r="R9" s="64" t="str">
        <f t="shared" si="2"/>
        <v/>
      </c>
    </row>
    <row r="10" spans="1:18" customFormat="1" ht="22.5" customHeight="1">
      <c r="B10" s="41"/>
      <c r="C10" s="46"/>
      <c r="D10" s="42"/>
      <c r="E10" s="43"/>
      <c r="F10" s="44"/>
      <c r="G10" s="45"/>
      <c r="H10" s="79" t="str">
        <f t="shared" si="0"/>
        <v/>
      </c>
      <c r="I10" s="42"/>
      <c r="J10" s="47" t="s">
        <v>25</v>
      </c>
      <c r="N10" s="67"/>
      <c r="O10" s="62"/>
      <c r="P10" s="62"/>
      <c r="Q10" s="63" t="str">
        <f t="shared" si="1"/>
        <v/>
      </c>
      <c r="R10" s="64" t="str">
        <f t="shared" si="2"/>
        <v/>
      </c>
    </row>
    <row r="11" spans="1:18" customFormat="1" ht="22.5" customHeight="1">
      <c r="B11" s="41"/>
      <c r="C11" s="46"/>
      <c r="D11" s="42"/>
      <c r="E11" s="43"/>
      <c r="F11" s="44"/>
      <c r="G11" s="45"/>
      <c r="H11" s="79" t="str">
        <f t="shared" si="0"/>
        <v/>
      </c>
      <c r="I11" s="42"/>
      <c r="J11" s="47" t="s">
        <v>25</v>
      </c>
      <c r="N11" s="67"/>
      <c r="O11" s="62"/>
      <c r="P11" s="62"/>
      <c r="Q11" s="63" t="str">
        <f t="shared" si="1"/>
        <v/>
      </c>
      <c r="R11" s="64" t="str">
        <f t="shared" si="2"/>
        <v/>
      </c>
    </row>
    <row r="12" spans="1:18" customFormat="1" ht="22.5" customHeight="1">
      <c r="B12" s="41"/>
      <c r="C12" s="46"/>
      <c r="D12" s="42"/>
      <c r="E12" s="43"/>
      <c r="F12" s="44"/>
      <c r="G12" s="45"/>
      <c r="H12" s="79" t="str">
        <f t="shared" si="0"/>
        <v/>
      </c>
      <c r="I12" s="42"/>
      <c r="J12" s="47" t="s">
        <v>25</v>
      </c>
      <c r="N12" s="67"/>
      <c r="O12" s="62"/>
      <c r="P12" s="62"/>
      <c r="Q12" s="63" t="str">
        <f t="shared" si="1"/>
        <v/>
      </c>
      <c r="R12" s="64" t="str">
        <f t="shared" si="2"/>
        <v/>
      </c>
    </row>
    <row r="13" spans="1:18" customFormat="1" ht="22.5" customHeight="1">
      <c r="B13" s="41"/>
      <c r="C13" s="46"/>
      <c r="D13" s="42"/>
      <c r="E13" s="43"/>
      <c r="F13" s="44"/>
      <c r="G13" s="45"/>
      <c r="H13" s="79" t="str">
        <f t="shared" si="0"/>
        <v/>
      </c>
      <c r="I13" s="42"/>
      <c r="J13" s="47" t="s">
        <v>25</v>
      </c>
      <c r="N13" s="67"/>
      <c r="O13" s="62"/>
      <c r="P13" s="62"/>
      <c r="Q13" s="63" t="str">
        <f t="shared" si="1"/>
        <v/>
      </c>
      <c r="R13" s="64" t="str">
        <f t="shared" si="2"/>
        <v/>
      </c>
    </row>
    <row r="14" spans="1:18" customFormat="1" ht="22.5" customHeight="1">
      <c r="B14" s="41"/>
      <c r="C14" s="46"/>
      <c r="D14" s="42"/>
      <c r="E14" s="43"/>
      <c r="F14" s="44"/>
      <c r="G14" s="45"/>
      <c r="H14" s="79" t="str">
        <f t="shared" si="0"/>
        <v/>
      </c>
      <c r="I14" s="42"/>
      <c r="J14" s="47"/>
      <c r="N14" s="67"/>
      <c r="O14" s="62"/>
      <c r="P14" s="62"/>
      <c r="Q14" s="63" t="str">
        <f t="shared" si="1"/>
        <v/>
      </c>
      <c r="R14" s="64" t="str">
        <f t="shared" si="2"/>
        <v/>
      </c>
    </row>
    <row r="15" spans="1:18" customFormat="1" ht="22.5" customHeight="1">
      <c r="B15" s="41"/>
      <c r="C15" s="46"/>
      <c r="D15" s="42"/>
      <c r="E15" s="43"/>
      <c r="F15" s="44"/>
      <c r="G15" s="45"/>
      <c r="H15" s="79" t="str">
        <f t="shared" si="0"/>
        <v/>
      </c>
      <c r="I15" s="42"/>
      <c r="J15" s="47"/>
      <c r="N15" s="67"/>
      <c r="O15" s="62"/>
      <c r="P15" s="62"/>
      <c r="Q15" s="63" t="str">
        <f t="shared" si="1"/>
        <v/>
      </c>
      <c r="R15" s="64" t="str">
        <f t="shared" si="2"/>
        <v/>
      </c>
    </row>
    <row r="16" spans="1:18" customFormat="1" ht="22.5" customHeight="1">
      <c r="B16" s="41"/>
      <c r="C16" s="46"/>
      <c r="D16" s="42"/>
      <c r="E16" s="43"/>
      <c r="F16" s="44"/>
      <c r="G16" s="45"/>
      <c r="H16" s="79" t="str">
        <f t="shared" si="0"/>
        <v/>
      </c>
      <c r="I16" s="42"/>
      <c r="J16" s="47"/>
      <c r="N16" s="67"/>
      <c r="O16" s="62"/>
      <c r="P16" s="62"/>
      <c r="Q16" s="63" t="str">
        <f t="shared" si="1"/>
        <v/>
      </c>
      <c r="R16" s="64" t="str">
        <f t="shared" si="2"/>
        <v/>
      </c>
    </row>
    <row r="17" spans="2:18" customFormat="1" ht="22.5" customHeight="1">
      <c r="B17" s="41"/>
      <c r="C17" s="46"/>
      <c r="D17" s="42"/>
      <c r="E17" s="43"/>
      <c r="F17" s="44"/>
      <c r="G17" s="45"/>
      <c r="H17" s="79" t="str">
        <f t="shared" si="0"/>
        <v/>
      </c>
      <c r="I17" s="42"/>
      <c r="J17" s="47"/>
      <c r="N17" s="67"/>
      <c r="O17" s="62"/>
      <c r="P17" s="62"/>
      <c r="Q17" s="63" t="str">
        <f t="shared" si="1"/>
        <v/>
      </c>
      <c r="R17" s="64" t="str">
        <f t="shared" si="2"/>
        <v/>
      </c>
    </row>
    <row r="18" spans="2:18" customFormat="1" ht="22.5" customHeight="1">
      <c r="B18" s="41"/>
      <c r="C18" s="46"/>
      <c r="D18" s="42"/>
      <c r="E18" s="43"/>
      <c r="F18" s="44"/>
      <c r="G18" s="45"/>
      <c r="H18" s="79" t="str">
        <f t="shared" si="0"/>
        <v/>
      </c>
      <c r="I18" s="42"/>
      <c r="J18" s="47" t="s">
        <v>25</v>
      </c>
      <c r="N18" s="67"/>
      <c r="O18" s="62"/>
      <c r="P18" s="62"/>
      <c r="Q18" s="63" t="str">
        <f t="shared" si="1"/>
        <v/>
      </c>
      <c r="R18" s="64" t="str">
        <f t="shared" si="2"/>
        <v/>
      </c>
    </row>
    <row r="19" spans="2:18" customFormat="1" ht="22.5" customHeight="1">
      <c r="B19" s="41"/>
      <c r="C19" s="46"/>
      <c r="D19" s="42"/>
      <c r="E19" s="43"/>
      <c r="F19" s="44"/>
      <c r="G19" s="45"/>
      <c r="H19" s="79" t="str">
        <f t="shared" si="0"/>
        <v/>
      </c>
      <c r="I19" s="42"/>
      <c r="J19" s="47" t="s">
        <v>25</v>
      </c>
      <c r="N19" s="67"/>
      <c r="O19" s="62"/>
      <c r="P19" s="62"/>
      <c r="Q19" s="63" t="str">
        <f t="shared" si="1"/>
        <v/>
      </c>
      <c r="R19" s="64" t="str">
        <f t="shared" si="2"/>
        <v/>
      </c>
    </row>
    <row r="20" spans="2:18" customFormat="1" ht="22.5" customHeight="1">
      <c r="B20" s="41"/>
      <c r="C20" s="46"/>
      <c r="D20" s="42"/>
      <c r="E20" s="43"/>
      <c r="F20" s="44"/>
      <c r="G20" s="45"/>
      <c r="H20" s="79" t="str">
        <f t="shared" si="0"/>
        <v/>
      </c>
      <c r="I20" s="42"/>
      <c r="J20" s="47" t="s">
        <v>25</v>
      </c>
      <c r="N20" s="67"/>
      <c r="O20" s="62"/>
      <c r="P20" s="62"/>
      <c r="Q20" s="63" t="str">
        <f t="shared" si="1"/>
        <v/>
      </c>
      <c r="R20" s="64" t="str">
        <f t="shared" si="2"/>
        <v/>
      </c>
    </row>
    <row r="21" spans="2:18" customFormat="1" ht="22.5" customHeight="1">
      <c r="B21" s="41"/>
      <c r="C21" s="46"/>
      <c r="D21" s="42"/>
      <c r="E21" s="43"/>
      <c r="F21" s="44"/>
      <c r="G21" s="45"/>
      <c r="H21" s="79" t="str">
        <f t="shared" si="0"/>
        <v/>
      </c>
      <c r="I21" s="42"/>
      <c r="J21" s="47" t="s">
        <v>25</v>
      </c>
      <c r="N21" s="67"/>
      <c r="O21" s="62"/>
      <c r="P21" s="62"/>
      <c r="Q21" s="63" t="str">
        <f t="shared" si="1"/>
        <v/>
      </c>
      <c r="R21" s="64" t="str">
        <f t="shared" si="2"/>
        <v/>
      </c>
    </row>
    <row r="22" spans="2:18" customFormat="1" ht="22.5" customHeight="1">
      <c r="B22" s="41"/>
      <c r="C22" s="46"/>
      <c r="D22" s="42"/>
      <c r="E22" s="43"/>
      <c r="F22" s="44"/>
      <c r="G22" s="45"/>
      <c r="H22" s="79" t="str">
        <f t="shared" si="0"/>
        <v/>
      </c>
      <c r="I22" s="42"/>
      <c r="J22" s="47" t="s">
        <v>25</v>
      </c>
      <c r="N22" s="67"/>
      <c r="O22" s="62"/>
      <c r="P22" s="62"/>
      <c r="Q22" s="63" t="str">
        <f t="shared" si="1"/>
        <v/>
      </c>
      <c r="R22" s="64" t="str">
        <f t="shared" si="2"/>
        <v/>
      </c>
    </row>
    <row r="23" spans="2:18" customFormat="1" ht="22.5" customHeight="1">
      <c r="B23" s="41"/>
      <c r="C23" s="46"/>
      <c r="D23" s="42"/>
      <c r="E23" s="43"/>
      <c r="F23" s="44"/>
      <c r="G23" s="45"/>
      <c r="H23" s="79" t="str">
        <f t="shared" si="0"/>
        <v/>
      </c>
      <c r="I23" s="42"/>
      <c r="J23" s="47" t="s">
        <v>25</v>
      </c>
      <c r="N23" s="67"/>
      <c r="O23" s="62"/>
      <c r="P23" s="62"/>
      <c r="Q23" s="63" t="str">
        <f t="shared" si="1"/>
        <v/>
      </c>
      <c r="R23" s="64" t="str">
        <f t="shared" si="2"/>
        <v/>
      </c>
    </row>
    <row r="24" spans="2:18" customFormat="1" ht="22.5" customHeight="1">
      <c r="B24" s="41"/>
      <c r="C24" s="46"/>
      <c r="D24" s="42"/>
      <c r="E24" s="43"/>
      <c r="F24" s="44"/>
      <c r="G24" s="45"/>
      <c r="H24" s="79" t="str">
        <f t="shared" si="0"/>
        <v/>
      </c>
      <c r="I24" s="42"/>
      <c r="J24" s="47" t="s">
        <v>25</v>
      </c>
      <c r="N24" s="67"/>
      <c r="O24" s="62"/>
      <c r="P24" s="62"/>
      <c r="Q24" s="63" t="str">
        <f t="shared" si="1"/>
        <v/>
      </c>
      <c r="R24" s="64" t="str">
        <f t="shared" si="2"/>
        <v/>
      </c>
    </row>
    <row r="25" spans="2:18" customFormat="1" ht="22.5" customHeight="1">
      <c r="B25" s="41"/>
      <c r="C25" s="46"/>
      <c r="D25" s="42"/>
      <c r="E25" s="43"/>
      <c r="F25" s="44"/>
      <c r="G25" s="45"/>
      <c r="H25" s="79" t="str">
        <f t="shared" si="0"/>
        <v/>
      </c>
      <c r="I25" s="42"/>
      <c r="J25" s="47" t="s">
        <v>25</v>
      </c>
      <c r="N25" s="67"/>
      <c r="O25" s="62"/>
      <c r="P25" s="62"/>
      <c r="Q25" s="63" t="str">
        <f t="shared" si="1"/>
        <v/>
      </c>
      <c r="R25" s="64" t="str">
        <f t="shared" si="2"/>
        <v/>
      </c>
    </row>
    <row r="26" spans="2:18" customFormat="1" ht="22.5" customHeight="1">
      <c r="B26" s="41"/>
      <c r="C26" s="46"/>
      <c r="D26" s="42"/>
      <c r="E26" s="43"/>
      <c r="F26" s="44"/>
      <c r="G26" s="45"/>
      <c r="H26" s="79" t="str">
        <f t="shared" si="0"/>
        <v/>
      </c>
      <c r="I26" s="42"/>
      <c r="J26" s="47" t="s">
        <v>25</v>
      </c>
      <c r="N26" s="67"/>
      <c r="O26" s="62"/>
      <c r="P26" s="62"/>
      <c r="Q26" s="63" t="str">
        <f t="shared" si="1"/>
        <v/>
      </c>
      <c r="R26" s="64" t="str">
        <f t="shared" si="2"/>
        <v/>
      </c>
    </row>
    <row r="27" spans="2:18" customFormat="1" ht="22.5" customHeight="1">
      <c r="B27" s="41"/>
      <c r="C27" s="46"/>
      <c r="D27" s="42"/>
      <c r="E27" s="43"/>
      <c r="F27" s="44"/>
      <c r="G27" s="45"/>
      <c r="H27" s="79" t="str">
        <f t="shared" si="0"/>
        <v/>
      </c>
      <c r="I27" s="42"/>
      <c r="J27" s="47" t="s">
        <v>25</v>
      </c>
      <c r="N27" s="67"/>
      <c r="O27" s="62"/>
      <c r="P27" s="62"/>
      <c r="Q27" s="63" t="str">
        <f t="shared" si="1"/>
        <v/>
      </c>
      <c r="R27" s="64" t="str">
        <f t="shared" si="2"/>
        <v/>
      </c>
    </row>
    <row r="28" spans="2:18" customFormat="1" ht="22.5" customHeight="1">
      <c r="B28" s="41"/>
      <c r="C28" s="46"/>
      <c r="D28" s="42"/>
      <c r="E28" s="43"/>
      <c r="F28" s="44"/>
      <c r="G28" s="45"/>
      <c r="H28" s="79" t="str">
        <f t="shared" si="0"/>
        <v/>
      </c>
      <c r="I28" s="42"/>
      <c r="J28" s="47" t="s">
        <v>25</v>
      </c>
      <c r="N28" s="67"/>
      <c r="O28" s="62"/>
      <c r="P28" s="62"/>
      <c r="Q28" s="63" t="str">
        <f t="shared" si="1"/>
        <v/>
      </c>
      <c r="R28" s="64" t="str">
        <f t="shared" si="2"/>
        <v/>
      </c>
    </row>
    <row r="29" spans="2:18" customFormat="1" ht="22.5" customHeight="1">
      <c r="B29" s="41"/>
      <c r="C29" s="46"/>
      <c r="D29" s="42"/>
      <c r="E29" s="43"/>
      <c r="F29" s="44"/>
      <c r="G29" s="45"/>
      <c r="H29" s="79" t="str">
        <f t="shared" si="0"/>
        <v/>
      </c>
      <c r="I29" s="42"/>
      <c r="J29" s="47" t="s">
        <v>25</v>
      </c>
      <c r="N29" s="67"/>
      <c r="O29" s="62"/>
      <c r="P29" s="62"/>
      <c r="Q29" s="63" t="str">
        <f t="shared" si="1"/>
        <v/>
      </c>
      <c r="R29" s="64" t="str">
        <f t="shared" si="2"/>
        <v/>
      </c>
    </row>
    <row r="30" spans="2:18" customFormat="1" ht="22.5" customHeight="1">
      <c r="B30" s="41"/>
      <c r="C30" s="46"/>
      <c r="D30" s="42"/>
      <c r="E30" s="43"/>
      <c r="F30" s="44"/>
      <c r="G30" s="45"/>
      <c r="H30" s="79" t="str">
        <f t="shared" si="0"/>
        <v/>
      </c>
      <c r="I30" s="42"/>
      <c r="J30" s="47" t="s">
        <v>25</v>
      </c>
      <c r="N30" s="67"/>
      <c r="O30" s="62"/>
      <c r="P30" s="62"/>
      <c r="Q30" s="63" t="str">
        <f t="shared" si="1"/>
        <v/>
      </c>
      <c r="R30" s="64" t="str">
        <f t="shared" si="2"/>
        <v/>
      </c>
    </row>
    <row r="31" spans="2:18" customFormat="1" ht="22.5" customHeight="1">
      <c r="B31" s="41"/>
      <c r="C31" s="46"/>
      <c r="D31" s="42"/>
      <c r="E31" s="43"/>
      <c r="F31" s="44"/>
      <c r="G31" s="45"/>
      <c r="H31" s="79" t="str">
        <f t="shared" si="0"/>
        <v/>
      </c>
      <c r="I31" s="42"/>
      <c r="J31" s="47" t="s">
        <v>25</v>
      </c>
      <c r="N31" s="67"/>
      <c r="O31" s="62"/>
      <c r="P31" s="62"/>
      <c r="Q31" s="63" t="str">
        <f t="shared" si="1"/>
        <v/>
      </c>
      <c r="R31" s="64" t="str">
        <f t="shared" si="2"/>
        <v/>
      </c>
    </row>
    <row r="32" spans="2:18" customFormat="1" ht="22.5" customHeight="1">
      <c r="B32" s="41"/>
      <c r="C32" s="46"/>
      <c r="D32" s="42"/>
      <c r="E32" s="43"/>
      <c r="F32" s="44"/>
      <c r="G32" s="45"/>
      <c r="H32" s="79" t="str">
        <f t="shared" si="0"/>
        <v/>
      </c>
      <c r="I32" s="42"/>
      <c r="J32" s="47" t="s">
        <v>25</v>
      </c>
      <c r="N32" s="67"/>
      <c r="O32" s="62"/>
      <c r="P32" s="62"/>
      <c r="Q32" s="63" t="str">
        <f t="shared" si="1"/>
        <v/>
      </c>
      <c r="R32" s="64" t="str">
        <f t="shared" si="2"/>
        <v/>
      </c>
    </row>
    <row r="33" spans="2:18" customFormat="1" ht="22.5" customHeight="1">
      <c r="B33" s="41"/>
      <c r="C33" s="46"/>
      <c r="D33" s="42"/>
      <c r="E33" s="43"/>
      <c r="F33" s="44"/>
      <c r="G33" s="45"/>
      <c r="H33" s="79" t="str">
        <f t="shared" si="0"/>
        <v/>
      </c>
      <c r="I33" s="42"/>
      <c r="J33" s="47" t="s">
        <v>25</v>
      </c>
      <c r="N33" s="67"/>
      <c r="O33" s="62"/>
      <c r="P33" s="62"/>
      <c r="Q33" s="63" t="str">
        <f t="shared" si="1"/>
        <v/>
      </c>
      <c r="R33" s="64" t="str">
        <f t="shared" si="2"/>
        <v/>
      </c>
    </row>
    <row r="34" spans="2:18" customFormat="1" ht="22.5" customHeight="1">
      <c r="B34" s="41"/>
      <c r="C34" s="46" t="s">
        <v>85</v>
      </c>
      <c r="D34" s="42"/>
      <c r="E34" s="43"/>
      <c r="F34" s="44"/>
      <c r="G34" s="45"/>
      <c r="H34" s="45">
        <f>SUM(H7:H33)</f>
        <v>2000</v>
      </c>
      <c r="I34" s="42"/>
      <c r="J34" s="47" t="s">
        <v>25</v>
      </c>
      <c r="N34" s="68"/>
      <c r="O34" s="68"/>
      <c r="P34" s="69">
        <f>SUM(P7:P33)</f>
        <v>1000</v>
      </c>
      <c r="Q34" s="63">
        <f>IF(H34="","",H34-IF(P34="",0,P34))</f>
        <v>1000</v>
      </c>
      <c r="R34" s="64" t="str">
        <f>IF(Q34="","",ROUND(Q34/H34 *100,1) &amp; "%")</f>
        <v>50%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5080-AB09-4317-A0C6-9364A4A4712B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39" customWidth="1"/>
    <col min="2" max="2" width="6.125" style="39" customWidth="1"/>
    <col min="3" max="3" width="15.25" style="39" customWidth="1"/>
    <col min="4" max="4" width="35.875" style="39" customWidth="1"/>
    <col min="5" max="5" width="6.625" style="39" customWidth="1"/>
    <col min="6" max="6" width="8.125" style="39" customWidth="1"/>
    <col min="7" max="7" width="8.875" style="39" customWidth="1"/>
    <col min="8" max="8" width="10.125" style="39" customWidth="1"/>
    <col min="9" max="9" width="21.875" style="39" hidden="1" customWidth="1"/>
    <col min="10" max="10" width="1.375" style="39" customWidth="1"/>
    <col min="11" max="12" width="3.125" style="39" customWidth="1"/>
    <col min="13" max="13" width="3.125" style="39"/>
    <col min="14" max="19" width="13.5" style="39" customWidth="1"/>
    <col min="20" max="16384" width="3.125" style="39"/>
  </cols>
  <sheetData>
    <row r="1" spans="1:18" customFormat="1" ht="46.5" customHeight="1">
      <c r="A1" s="48">
        <v>2</v>
      </c>
      <c r="B1" s="48">
        <f ca="1">IF(COUNT(A:A)&gt;1,MAX(A:A),_xlfn.SHEETS()-2)</f>
        <v>11</v>
      </c>
      <c r="C1" s="186" t="str">
        <f>4&amp;" / "&amp;COUNT(小計!$H$6:$H$33)+1&amp;" ページ"</f>
        <v>4 / 11 ページ</v>
      </c>
      <c r="D1" s="186"/>
      <c r="E1" s="186"/>
      <c r="F1" s="186"/>
      <c r="G1" s="186"/>
      <c r="H1" s="186"/>
    </row>
    <row r="2" spans="1:18" customFormat="1" ht="30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</row>
    <row r="3" spans="1:18" customFormat="1" ht="14.45" customHeight="1">
      <c r="B3" s="40" t="str">
        <f>"工事名称："&amp; 表紙!G27</f>
        <v>工事名称：サンプル工事</v>
      </c>
      <c r="C3" s="40"/>
      <c r="N3" s="39"/>
      <c r="O3" s="39"/>
      <c r="P3" s="39"/>
      <c r="Q3" s="39"/>
      <c r="R3" s="39"/>
    </row>
    <row r="4" spans="1:18" customFormat="1" ht="14.45" customHeight="1">
      <c r="B4" s="40" t="str">
        <f>"見積番号："&amp;表紙!X6</f>
        <v>見積番号：000000000001</v>
      </c>
      <c r="C4" s="40"/>
      <c r="N4" s="188" t="s">
        <v>115</v>
      </c>
      <c r="O4" s="188"/>
      <c r="P4" s="188"/>
      <c r="Q4" s="188"/>
      <c r="R4" s="188"/>
    </row>
    <row r="5" spans="1:18" customFormat="1" ht="23.1" customHeight="1">
      <c r="B5" s="56" t="s">
        <v>17</v>
      </c>
      <c r="C5" s="57" t="s">
        <v>18</v>
      </c>
      <c r="D5" s="57" t="s">
        <v>19</v>
      </c>
      <c r="E5" s="57" t="s">
        <v>20</v>
      </c>
      <c r="F5" s="57" t="s">
        <v>21</v>
      </c>
      <c r="G5" s="57" t="s">
        <v>22</v>
      </c>
      <c r="H5" s="57" t="s">
        <v>23</v>
      </c>
      <c r="I5" s="58" t="s">
        <v>24</v>
      </c>
      <c r="N5" s="61" t="s">
        <v>119</v>
      </c>
      <c r="O5" s="66" t="s">
        <v>120</v>
      </c>
      <c r="P5" s="61" t="s">
        <v>121</v>
      </c>
      <c r="Q5" s="61" t="s">
        <v>117</v>
      </c>
      <c r="R5" s="61" t="s">
        <v>118</v>
      </c>
    </row>
    <row r="6" spans="1:18" customFormat="1" ht="22.5" customHeight="1">
      <c r="B6" s="189" t="str">
        <f>小計!B8&amp;"." &amp; 小計!C8</f>
        <v>3.サンプル階層③</v>
      </c>
      <c r="C6" s="190"/>
      <c r="D6" s="190"/>
      <c r="E6" s="190"/>
      <c r="F6" s="190"/>
      <c r="G6" s="190"/>
      <c r="H6" s="190"/>
      <c r="I6" s="190"/>
      <c r="J6" s="136" t="s">
        <v>25</v>
      </c>
      <c r="N6" s="191"/>
      <c r="O6" s="192"/>
      <c r="P6" s="192"/>
      <c r="Q6" s="192"/>
      <c r="R6" s="193"/>
    </row>
    <row r="7" spans="1:18" customFormat="1" ht="22.5" customHeight="1">
      <c r="B7" s="75">
        <v>1</v>
      </c>
      <c r="C7" s="76" t="s">
        <v>133</v>
      </c>
      <c r="D7" s="73"/>
      <c r="E7" s="77">
        <v>1</v>
      </c>
      <c r="F7" s="78" t="s">
        <v>131</v>
      </c>
      <c r="G7" s="79">
        <v>3000</v>
      </c>
      <c r="H7" s="79">
        <f>IF(AND(E7="",G7=""),"",E7*G7)</f>
        <v>3000</v>
      </c>
      <c r="I7" s="73" t="s">
        <v>61</v>
      </c>
      <c r="J7" s="47" t="s">
        <v>25</v>
      </c>
      <c r="N7" s="67">
        <v>1</v>
      </c>
      <c r="O7" s="62">
        <v>2000</v>
      </c>
      <c r="P7" s="62">
        <f>IF(AND($N7="",$O7=""),"",$N7*$O7)</f>
        <v>2000</v>
      </c>
      <c r="Q7" s="63">
        <f>IF($H7="","",$H7-IF($P7="",0,$P7))</f>
        <v>1000</v>
      </c>
      <c r="R7" s="64" t="str">
        <f>IF(Q7="","",ROUND(Q7/H7 *100,1) &amp; "%")</f>
        <v>33.3%</v>
      </c>
    </row>
    <row r="8" spans="1:18" customFormat="1" ht="22.5" customHeight="1">
      <c r="B8" s="41"/>
      <c r="C8" s="46"/>
      <c r="D8" s="42"/>
      <c r="E8" s="43"/>
      <c r="F8" s="44"/>
      <c r="G8" s="45"/>
      <c r="H8" s="79" t="str">
        <f t="shared" ref="H8:H33" si="0">IF(AND(E8="",G8=""),"",E8*G8)</f>
        <v/>
      </c>
      <c r="I8" s="42"/>
      <c r="J8" s="47" t="s">
        <v>25</v>
      </c>
      <c r="N8" s="67"/>
      <c r="O8" s="62"/>
      <c r="P8" s="62"/>
      <c r="Q8" s="63" t="str">
        <f t="shared" ref="Q8:Q33" si="1">IF($H8="","",$H8-IF($P8="",0,$P8))</f>
        <v/>
      </c>
      <c r="R8" s="64" t="str">
        <f t="shared" ref="R8:R33" si="2">IF(Q8="","",ROUND(Q8/H8 *100,1) &amp; "%")</f>
        <v/>
      </c>
    </row>
    <row r="9" spans="1:18" customFormat="1" ht="22.5" customHeight="1">
      <c r="B9" s="41"/>
      <c r="C9" s="46"/>
      <c r="D9" s="42"/>
      <c r="E9" s="43"/>
      <c r="F9" s="44"/>
      <c r="G9" s="45"/>
      <c r="H9" s="79" t="str">
        <f t="shared" si="0"/>
        <v/>
      </c>
      <c r="I9" s="42"/>
      <c r="J9" s="47" t="s">
        <v>25</v>
      </c>
      <c r="N9" s="67"/>
      <c r="O9" s="62"/>
      <c r="P9" s="62"/>
      <c r="Q9" s="63" t="str">
        <f t="shared" si="1"/>
        <v/>
      </c>
      <c r="R9" s="64" t="str">
        <f t="shared" si="2"/>
        <v/>
      </c>
    </row>
    <row r="10" spans="1:18" customFormat="1" ht="22.5" customHeight="1">
      <c r="B10" s="41"/>
      <c r="C10" s="46"/>
      <c r="D10" s="42"/>
      <c r="E10" s="43"/>
      <c r="F10" s="44"/>
      <c r="G10" s="45"/>
      <c r="H10" s="79" t="str">
        <f t="shared" si="0"/>
        <v/>
      </c>
      <c r="I10" s="42"/>
      <c r="J10" s="47" t="s">
        <v>25</v>
      </c>
      <c r="N10" s="67"/>
      <c r="O10" s="62"/>
      <c r="P10" s="62"/>
      <c r="Q10" s="63" t="str">
        <f t="shared" si="1"/>
        <v/>
      </c>
      <c r="R10" s="64" t="str">
        <f t="shared" si="2"/>
        <v/>
      </c>
    </row>
    <row r="11" spans="1:18" customFormat="1" ht="22.5" customHeight="1">
      <c r="B11" s="41"/>
      <c r="C11" s="46"/>
      <c r="D11" s="42"/>
      <c r="E11" s="43"/>
      <c r="F11" s="44"/>
      <c r="G11" s="45"/>
      <c r="H11" s="79" t="str">
        <f t="shared" si="0"/>
        <v/>
      </c>
      <c r="I11" s="42"/>
      <c r="J11" s="47" t="s">
        <v>25</v>
      </c>
      <c r="N11" s="67"/>
      <c r="O11" s="62"/>
      <c r="P11" s="62"/>
      <c r="Q11" s="63" t="str">
        <f t="shared" si="1"/>
        <v/>
      </c>
      <c r="R11" s="64" t="str">
        <f t="shared" si="2"/>
        <v/>
      </c>
    </row>
    <row r="12" spans="1:18" customFormat="1" ht="22.5" customHeight="1">
      <c r="B12" s="41"/>
      <c r="C12" s="46"/>
      <c r="D12" s="42"/>
      <c r="E12" s="43"/>
      <c r="F12" s="44"/>
      <c r="G12" s="45"/>
      <c r="H12" s="79" t="str">
        <f t="shared" si="0"/>
        <v/>
      </c>
      <c r="I12" s="42"/>
      <c r="J12" s="47" t="s">
        <v>25</v>
      </c>
      <c r="N12" s="67"/>
      <c r="O12" s="62"/>
      <c r="P12" s="62"/>
      <c r="Q12" s="63" t="str">
        <f t="shared" si="1"/>
        <v/>
      </c>
      <c r="R12" s="64" t="str">
        <f t="shared" si="2"/>
        <v/>
      </c>
    </row>
    <row r="13" spans="1:18" customFormat="1" ht="22.5" customHeight="1">
      <c r="B13" s="41"/>
      <c r="C13" s="46"/>
      <c r="D13" s="42"/>
      <c r="E13" s="43"/>
      <c r="F13" s="44"/>
      <c r="G13" s="45"/>
      <c r="H13" s="79" t="str">
        <f t="shared" si="0"/>
        <v/>
      </c>
      <c r="I13" s="42"/>
      <c r="J13" s="47" t="s">
        <v>25</v>
      </c>
      <c r="N13" s="67"/>
      <c r="O13" s="62"/>
      <c r="P13" s="62"/>
      <c r="Q13" s="63" t="str">
        <f t="shared" si="1"/>
        <v/>
      </c>
      <c r="R13" s="64" t="str">
        <f t="shared" si="2"/>
        <v/>
      </c>
    </row>
    <row r="14" spans="1:18" customFormat="1" ht="22.5" customHeight="1">
      <c r="B14" s="41"/>
      <c r="C14" s="46"/>
      <c r="D14" s="42"/>
      <c r="E14" s="43"/>
      <c r="F14" s="44"/>
      <c r="G14" s="45"/>
      <c r="H14" s="79" t="str">
        <f t="shared" si="0"/>
        <v/>
      </c>
      <c r="I14" s="42"/>
      <c r="J14" s="47"/>
      <c r="N14" s="67"/>
      <c r="O14" s="62"/>
      <c r="P14" s="62"/>
      <c r="Q14" s="63" t="str">
        <f t="shared" si="1"/>
        <v/>
      </c>
      <c r="R14" s="64" t="str">
        <f t="shared" si="2"/>
        <v/>
      </c>
    </row>
    <row r="15" spans="1:18" customFormat="1" ht="22.5" customHeight="1">
      <c r="B15" s="41"/>
      <c r="C15" s="46"/>
      <c r="D15" s="42"/>
      <c r="E15" s="43"/>
      <c r="F15" s="44"/>
      <c r="G15" s="45"/>
      <c r="H15" s="79" t="str">
        <f t="shared" si="0"/>
        <v/>
      </c>
      <c r="I15" s="42"/>
      <c r="J15" s="47"/>
      <c r="N15" s="67"/>
      <c r="O15" s="62"/>
      <c r="P15" s="62"/>
      <c r="Q15" s="63" t="str">
        <f t="shared" si="1"/>
        <v/>
      </c>
      <c r="R15" s="64" t="str">
        <f t="shared" si="2"/>
        <v/>
      </c>
    </row>
    <row r="16" spans="1:18" customFormat="1" ht="22.5" customHeight="1">
      <c r="B16" s="41"/>
      <c r="C16" s="46"/>
      <c r="D16" s="42"/>
      <c r="E16" s="43"/>
      <c r="F16" s="44"/>
      <c r="G16" s="45"/>
      <c r="H16" s="79" t="str">
        <f t="shared" si="0"/>
        <v/>
      </c>
      <c r="I16" s="42"/>
      <c r="J16" s="47"/>
      <c r="N16" s="67"/>
      <c r="O16" s="62"/>
      <c r="P16" s="62"/>
      <c r="Q16" s="63" t="str">
        <f t="shared" si="1"/>
        <v/>
      </c>
      <c r="R16" s="64" t="str">
        <f t="shared" si="2"/>
        <v/>
      </c>
    </row>
    <row r="17" spans="2:18" customFormat="1" ht="22.5" customHeight="1">
      <c r="B17" s="41"/>
      <c r="C17" s="46"/>
      <c r="D17" s="42"/>
      <c r="E17" s="43"/>
      <c r="F17" s="44"/>
      <c r="G17" s="45"/>
      <c r="H17" s="79" t="str">
        <f t="shared" si="0"/>
        <v/>
      </c>
      <c r="I17" s="42"/>
      <c r="J17" s="47"/>
      <c r="N17" s="67"/>
      <c r="O17" s="62"/>
      <c r="P17" s="62"/>
      <c r="Q17" s="63" t="str">
        <f t="shared" si="1"/>
        <v/>
      </c>
      <c r="R17" s="64" t="str">
        <f t="shared" si="2"/>
        <v/>
      </c>
    </row>
    <row r="18" spans="2:18" customFormat="1" ht="22.5" customHeight="1">
      <c r="B18" s="41"/>
      <c r="C18" s="46"/>
      <c r="D18" s="42"/>
      <c r="E18" s="43"/>
      <c r="F18" s="44"/>
      <c r="G18" s="45"/>
      <c r="H18" s="79" t="str">
        <f t="shared" si="0"/>
        <v/>
      </c>
      <c r="I18" s="42"/>
      <c r="J18" s="47" t="s">
        <v>25</v>
      </c>
      <c r="N18" s="67"/>
      <c r="O18" s="62"/>
      <c r="P18" s="62"/>
      <c r="Q18" s="63" t="str">
        <f t="shared" si="1"/>
        <v/>
      </c>
      <c r="R18" s="64" t="str">
        <f t="shared" si="2"/>
        <v/>
      </c>
    </row>
    <row r="19" spans="2:18" customFormat="1" ht="22.5" customHeight="1">
      <c r="B19" s="41"/>
      <c r="C19" s="46"/>
      <c r="D19" s="42"/>
      <c r="E19" s="43"/>
      <c r="F19" s="44"/>
      <c r="G19" s="45"/>
      <c r="H19" s="79" t="str">
        <f t="shared" si="0"/>
        <v/>
      </c>
      <c r="I19" s="42"/>
      <c r="J19" s="47" t="s">
        <v>25</v>
      </c>
      <c r="N19" s="67"/>
      <c r="O19" s="62"/>
      <c r="P19" s="62"/>
      <c r="Q19" s="63" t="str">
        <f t="shared" si="1"/>
        <v/>
      </c>
      <c r="R19" s="64" t="str">
        <f t="shared" si="2"/>
        <v/>
      </c>
    </row>
    <row r="20" spans="2:18" customFormat="1" ht="22.5" customHeight="1">
      <c r="B20" s="41"/>
      <c r="C20" s="46"/>
      <c r="D20" s="42"/>
      <c r="E20" s="43"/>
      <c r="F20" s="44"/>
      <c r="G20" s="45"/>
      <c r="H20" s="79" t="str">
        <f t="shared" si="0"/>
        <v/>
      </c>
      <c r="I20" s="42"/>
      <c r="J20" s="47" t="s">
        <v>25</v>
      </c>
      <c r="N20" s="67"/>
      <c r="O20" s="62"/>
      <c r="P20" s="62"/>
      <c r="Q20" s="63" t="str">
        <f t="shared" si="1"/>
        <v/>
      </c>
      <c r="R20" s="64" t="str">
        <f t="shared" si="2"/>
        <v/>
      </c>
    </row>
    <row r="21" spans="2:18" customFormat="1" ht="22.5" customHeight="1">
      <c r="B21" s="41"/>
      <c r="C21" s="46"/>
      <c r="D21" s="42"/>
      <c r="E21" s="43"/>
      <c r="F21" s="44"/>
      <c r="G21" s="45"/>
      <c r="H21" s="79" t="str">
        <f t="shared" si="0"/>
        <v/>
      </c>
      <c r="I21" s="42"/>
      <c r="J21" s="47" t="s">
        <v>25</v>
      </c>
      <c r="N21" s="67"/>
      <c r="O21" s="62"/>
      <c r="P21" s="62"/>
      <c r="Q21" s="63" t="str">
        <f t="shared" si="1"/>
        <v/>
      </c>
      <c r="R21" s="64" t="str">
        <f t="shared" si="2"/>
        <v/>
      </c>
    </row>
    <row r="22" spans="2:18" customFormat="1" ht="22.5" customHeight="1">
      <c r="B22" s="41"/>
      <c r="C22" s="46"/>
      <c r="D22" s="42"/>
      <c r="E22" s="43"/>
      <c r="F22" s="44"/>
      <c r="G22" s="45"/>
      <c r="H22" s="79" t="str">
        <f t="shared" si="0"/>
        <v/>
      </c>
      <c r="I22" s="42"/>
      <c r="J22" s="47" t="s">
        <v>25</v>
      </c>
      <c r="N22" s="67"/>
      <c r="O22" s="62"/>
      <c r="P22" s="62"/>
      <c r="Q22" s="63" t="str">
        <f t="shared" si="1"/>
        <v/>
      </c>
      <c r="R22" s="64" t="str">
        <f t="shared" si="2"/>
        <v/>
      </c>
    </row>
    <row r="23" spans="2:18" customFormat="1" ht="22.5" customHeight="1">
      <c r="B23" s="41"/>
      <c r="C23" s="46"/>
      <c r="D23" s="42"/>
      <c r="E23" s="43"/>
      <c r="F23" s="44"/>
      <c r="G23" s="45"/>
      <c r="H23" s="79" t="str">
        <f t="shared" si="0"/>
        <v/>
      </c>
      <c r="I23" s="42"/>
      <c r="J23" s="47" t="s">
        <v>25</v>
      </c>
      <c r="N23" s="67"/>
      <c r="O23" s="62"/>
      <c r="P23" s="62"/>
      <c r="Q23" s="63" t="str">
        <f t="shared" si="1"/>
        <v/>
      </c>
      <c r="R23" s="64" t="str">
        <f t="shared" si="2"/>
        <v/>
      </c>
    </row>
    <row r="24" spans="2:18" customFormat="1" ht="22.5" customHeight="1">
      <c r="B24" s="41"/>
      <c r="C24" s="46"/>
      <c r="D24" s="42"/>
      <c r="E24" s="43"/>
      <c r="F24" s="44"/>
      <c r="G24" s="45"/>
      <c r="H24" s="79" t="str">
        <f t="shared" si="0"/>
        <v/>
      </c>
      <c r="I24" s="42"/>
      <c r="J24" s="47" t="s">
        <v>25</v>
      </c>
      <c r="N24" s="67"/>
      <c r="O24" s="62"/>
      <c r="P24" s="62"/>
      <c r="Q24" s="63" t="str">
        <f t="shared" si="1"/>
        <v/>
      </c>
      <c r="R24" s="64" t="str">
        <f t="shared" si="2"/>
        <v/>
      </c>
    </row>
    <row r="25" spans="2:18" customFormat="1" ht="22.5" customHeight="1">
      <c r="B25" s="41"/>
      <c r="C25" s="46"/>
      <c r="D25" s="42"/>
      <c r="E25" s="43"/>
      <c r="F25" s="44"/>
      <c r="G25" s="45"/>
      <c r="H25" s="79" t="str">
        <f t="shared" si="0"/>
        <v/>
      </c>
      <c r="I25" s="42"/>
      <c r="J25" s="47" t="s">
        <v>25</v>
      </c>
      <c r="N25" s="67"/>
      <c r="O25" s="62"/>
      <c r="P25" s="62"/>
      <c r="Q25" s="63" t="str">
        <f t="shared" si="1"/>
        <v/>
      </c>
      <c r="R25" s="64" t="str">
        <f t="shared" si="2"/>
        <v/>
      </c>
    </row>
    <row r="26" spans="2:18" customFormat="1" ht="22.5" customHeight="1">
      <c r="B26" s="41"/>
      <c r="C26" s="46"/>
      <c r="D26" s="42"/>
      <c r="E26" s="43"/>
      <c r="F26" s="44"/>
      <c r="G26" s="45"/>
      <c r="H26" s="79" t="str">
        <f t="shared" si="0"/>
        <v/>
      </c>
      <c r="I26" s="42"/>
      <c r="J26" s="47" t="s">
        <v>25</v>
      </c>
      <c r="N26" s="67"/>
      <c r="O26" s="62"/>
      <c r="P26" s="62"/>
      <c r="Q26" s="63" t="str">
        <f t="shared" si="1"/>
        <v/>
      </c>
      <c r="R26" s="64" t="str">
        <f t="shared" si="2"/>
        <v/>
      </c>
    </row>
    <row r="27" spans="2:18" customFormat="1" ht="22.5" customHeight="1">
      <c r="B27" s="41"/>
      <c r="C27" s="46"/>
      <c r="D27" s="42"/>
      <c r="E27" s="43"/>
      <c r="F27" s="44"/>
      <c r="G27" s="45"/>
      <c r="H27" s="79" t="str">
        <f t="shared" si="0"/>
        <v/>
      </c>
      <c r="I27" s="42"/>
      <c r="J27" s="47" t="s">
        <v>25</v>
      </c>
      <c r="N27" s="67"/>
      <c r="O27" s="62"/>
      <c r="P27" s="62"/>
      <c r="Q27" s="63" t="str">
        <f t="shared" si="1"/>
        <v/>
      </c>
      <c r="R27" s="64" t="str">
        <f t="shared" si="2"/>
        <v/>
      </c>
    </row>
    <row r="28" spans="2:18" customFormat="1" ht="22.5" customHeight="1">
      <c r="B28" s="41"/>
      <c r="C28" s="46"/>
      <c r="D28" s="42"/>
      <c r="E28" s="43"/>
      <c r="F28" s="44"/>
      <c r="G28" s="45"/>
      <c r="H28" s="79" t="str">
        <f t="shared" si="0"/>
        <v/>
      </c>
      <c r="I28" s="42"/>
      <c r="J28" s="47" t="s">
        <v>25</v>
      </c>
      <c r="N28" s="67"/>
      <c r="O28" s="62"/>
      <c r="P28" s="62"/>
      <c r="Q28" s="63" t="str">
        <f t="shared" si="1"/>
        <v/>
      </c>
      <c r="R28" s="64" t="str">
        <f t="shared" si="2"/>
        <v/>
      </c>
    </row>
    <row r="29" spans="2:18" customFormat="1" ht="22.5" customHeight="1">
      <c r="B29" s="41"/>
      <c r="C29" s="46"/>
      <c r="D29" s="42"/>
      <c r="E29" s="43"/>
      <c r="F29" s="44"/>
      <c r="G29" s="45"/>
      <c r="H29" s="79" t="str">
        <f t="shared" si="0"/>
        <v/>
      </c>
      <c r="I29" s="42"/>
      <c r="J29" s="47" t="s">
        <v>25</v>
      </c>
      <c r="N29" s="67"/>
      <c r="O29" s="62"/>
      <c r="P29" s="62"/>
      <c r="Q29" s="63" t="str">
        <f t="shared" si="1"/>
        <v/>
      </c>
      <c r="R29" s="64" t="str">
        <f t="shared" si="2"/>
        <v/>
      </c>
    </row>
    <row r="30" spans="2:18" customFormat="1" ht="22.5" customHeight="1">
      <c r="B30" s="41"/>
      <c r="C30" s="46"/>
      <c r="D30" s="42"/>
      <c r="E30" s="43"/>
      <c r="F30" s="44"/>
      <c r="G30" s="45"/>
      <c r="H30" s="79" t="str">
        <f t="shared" si="0"/>
        <v/>
      </c>
      <c r="I30" s="42"/>
      <c r="J30" s="47" t="s">
        <v>25</v>
      </c>
      <c r="N30" s="67"/>
      <c r="O30" s="62"/>
      <c r="P30" s="62"/>
      <c r="Q30" s="63" t="str">
        <f t="shared" si="1"/>
        <v/>
      </c>
      <c r="R30" s="64" t="str">
        <f t="shared" si="2"/>
        <v/>
      </c>
    </row>
    <row r="31" spans="2:18" customFormat="1" ht="22.5" customHeight="1">
      <c r="B31" s="41"/>
      <c r="C31" s="46"/>
      <c r="D31" s="42"/>
      <c r="E31" s="43"/>
      <c r="F31" s="44"/>
      <c r="G31" s="45"/>
      <c r="H31" s="79" t="str">
        <f t="shared" si="0"/>
        <v/>
      </c>
      <c r="I31" s="42"/>
      <c r="J31" s="47" t="s">
        <v>25</v>
      </c>
      <c r="N31" s="67"/>
      <c r="O31" s="62"/>
      <c r="P31" s="62"/>
      <c r="Q31" s="63" t="str">
        <f t="shared" si="1"/>
        <v/>
      </c>
      <c r="R31" s="64" t="str">
        <f t="shared" si="2"/>
        <v/>
      </c>
    </row>
    <row r="32" spans="2:18" customFormat="1" ht="22.5" customHeight="1">
      <c r="B32" s="41"/>
      <c r="C32" s="46"/>
      <c r="D32" s="42"/>
      <c r="E32" s="43"/>
      <c r="F32" s="44"/>
      <c r="G32" s="45"/>
      <c r="H32" s="79" t="str">
        <f t="shared" si="0"/>
        <v/>
      </c>
      <c r="I32" s="42"/>
      <c r="J32" s="47" t="s">
        <v>25</v>
      </c>
      <c r="N32" s="67"/>
      <c r="O32" s="62"/>
      <c r="P32" s="62"/>
      <c r="Q32" s="63" t="str">
        <f t="shared" si="1"/>
        <v/>
      </c>
      <c r="R32" s="64" t="str">
        <f t="shared" si="2"/>
        <v/>
      </c>
    </row>
    <row r="33" spans="2:18" customFormat="1" ht="22.5" customHeight="1">
      <c r="B33" s="41"/>
      <c r="C33" s="46"/>
      <c r="D33" s="42"/>
      <c r="E33" s="43"/>
      <c r="F33" s="44"/>
      <c r="G33" s="45"/>
      <c r="H33" s="79" t="str">
        <f t="shared" si="0"/>
        <v/>
      </c>
      <c r="I33" s="42"/>
      <c r="J33" s="47" t="s">
        <v>25</v>
      </c>
      <c r="N33" s="67"/>
      <c r="O33" s="62"/>
      <c r="P33" s="62"/>
      <c r="Q33" s="63" t="str">
        <f t="shared" si="1"/>
        <v/>
      </c>
      <c r="R33" s="64" t="str">
        <f t="shared" si="2"/>
        <v/>
      </c>
    </row>
    <row r="34" spans="2:18" customFormat="1" ht="22.5" customHeight="1">
      <c r="B34" s="41"/>
      <c r="C34" s="46" t="s">
        <v>85</v>
      </c>
      <c r="D34" s="42"/>
      <c r="E34" s="43"/>
      <c r="F34" s="44"/>
      <c r="G34" s="45"/>
      <c r="H34" s="45">
        <f>SUM(H7:H33)</f>
        <v>3000</v>
      </c>
      <c r="I34" s="42"/>
      <c r="J34" s="47" t="s">
        <v>25</v>
      </c>
      <c r="N34" s="68"/>
      <c r="O34" s="68"/>
      <c r="P34" s="69">
        <f>SUM(P7:P33)</f>
        <v>2000</v>
      </c>
      <c r="Q34" s="63">
        <f>IF(H34="","",H34-IF(P34="",0,P34))</f>
        <v>1000</v>
      </c>
      <c r="R34" s="64" t="str">
        <f>IF(Q34="","",ROUND(Q34/H34 *100,1) &amp; "%")</f>
        <v>33.3%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63D5B-A937-4A35-B87C-BD5238548695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39" customWidth="1"/>
    <col min="2" max="2" width="6.125" style="39" customWidth="1"/>
    <col min="3" max="3" width="15.25" style="39" customWidth="1"/>
    <col min="4" max="4" width="35.875" style="39" customWidth="1"/>
    <col min="5" max="5" width="6.625" style="39" customWidth="1"/>
    <col min="6" max="6" width="8.125" style="39" customWidth="1"/>
    <col min="7" max="7" width="8.875" style="39" customWidth="1"/>
    <col min="8" max="8" width="10.125" style="39" customWidth="1"/>
    <col min="9" max="9" width="21.875" style="39" hidden="1" customWidth="1"/>
    <col min="10" max="10" width="1.375" style="39" customWidth="1"/>
    <col min="11" max="12" width="3.125" style="39" customWidth="1"/>
    <col min="13" max="13" width="3.125" style="39"/>
    <col min="14" max="19" width="13.5" style="39" customWidth="1"/>
    <col min="20" max="16384" width="3.125" style="39"/>
  </cols>
  <sheetData>
    <row r="1" spans="1:18" customFormat="1" ht="46.5" customHeight="1">
      <c r="A1" s="48">
        <v>2</v>
      </c>
      <c r="B1" s="48">
        <f ca="1">IF(COUNT(A:A)&gt;1,MAX(A:A),_xlfn.SHEETS()-2)</f>
        <v>11</v>
      </c>
      <c r="C1" s="186" t="str">
        <f>5&amp;" / "&amp;COUNT(小計!$H$6:$H$33)+1&amp;" ページ"</f>
        <v>5 / 11 ページ</v>
      </c>
      <c r="D1" s="186"/>
      <c r="E1" s="186"/>
      <c r="F1" s="186"/>
      <c r="G1" s="186"/>
      <c r="H1" s="186"/>
    </row>
    <row r="2" spans="1:18" customFormat="1" ht="30" customHeight="1">
      <c r="A2" s="187" t="s">
        <v>127</v>
      </c>
      <c r="B2" s="187"/>
      <c r="C2" s="187"/>
      <c r="D2" s="187"/>
      <c r="E2" s="187"/>
      <c r="F2" s="187"/>
      <c r="G2" s="187"/>
      <c r="H2" s="187"/>
      <c r="I2" s="187"/>
    </row>
    <row r="3" spans="1:18" customFormat="1" ht="14.45" customHeight="1">
      <c r="B3" s="40" t="str">
        <f>"工事名称："&amp; 表紙!G27</f>
        <v>工事名称：サンプル工事</v>
      </c>
      <c r="C3" s="40"/>
      <c r="N3" s="39"/>
      <c r="O3" s="39"/>
      <c r="P3" s="39"/>
      <c r="Q3" s="39"/>
      <c r="R3" s="39"/>
    </row>
    <row r="4" spans="1:18" customFormat="1" ht="14.45" customHeight="1">
      <c r="B4" s="40" t="str">
        <f>"見積番号："&amp;表紙!X6</f>
        <v>見積番号：000000000001</v>
      </c>
      <c r="C4" s="40"/>
      <c r="N4" s="188" t="s">
        <v>115</v>
      </c>
      <c r="O4" s="188"/>
      <c r="P4" s="188"/>
      <c r="Q4" s="188"/>
      <c r="R4" s="188"/>
    </row>
    <row r="5" spans="1:18" customFormat="1" ht="23.1" customHeight="1">
      <c r="B5" s="56" t="s">
        <v>17</v>
      </c>
      <c r="C5" s="57" t="s">
        <v>18</v>
      </c>
      <c r="D5" s="57" t="s">
        <v>19</v>
      </c>
      <c r="E5" s="57" t="s">
        <v>20</v>
      </c>
      <c r="F5" s="57" t="s">
        <v>21</v>
      </c>
      <c r="G5" s="57" t="s">
        <v>22</v>
      </c>
      <c r="H5" s="57" t="s">
        <v>23</v>
      </c>
      <c r="I5" s="58" t="s">
        <v>24</v>
      </c>
      <c r="N5" s="61" t="s">
        <v>119</v>
      </c>
      <c r="O5" s="66" t="s">
        <v>120</v>
      </c>
      <c r="P5" s="61" t="s">
        <v>121</v>
      </c>
      <c r="Q5" s="61" t="s">
        <v>117</v>
      </c>
      <c r="R5" s="61" t="s">
        <v>118</v>
      </c>
    </row>
    <row r="6" spans="1:18" customFormat="1" ht="22.5" customHeight="1">
      <c r="B6" s="189" t="str">
        <f>小計!B9&amp;"." &amp; 小計!C9</f>
        <v>4.サンプル階層④</v>
      </c>
      <c r="C6" s="190"/>
      <c r="D6" s="190"/>
      <c r="E6" s="190"/>
      <c r="F6" s="190"/>
      <c r="G6" s="190"/>
      <c r="H6" s="190"/>
      <c r="I6" s="190"/>
      <c r="J6" s="136" t="s">
        <v>25</v>
      </c>
      <c r="N6" s="191"/>
      <c r="O6" s="192"/>
      <c r="P6" s="192"/>
      <c r="Q6" s="192"/>
      <c r="R6" s="193"/>
    </row>
    <row r="7" spans="1:18" customFormat="1" ht="22.5" customHeight="1">
      <c r="B7" s="75">
        <v>1</v>
      </c>
      <c r="C7" s="76" t="s">
        <v>134</v>
      </c>
      <c r="D7" s="73"/>
      <c r="E7" s="77">
        <v>1</v>
      </c>
      <c r="F7" s="78" t="s">
        <v>131</v>
      </c>
      <c r="G7" s="79">
        <v>4000</v>
      </c>
      <c r="H7" s="79">
        <f>IF(AND(E7="",G7=""),"",E7*G7)</f>
        <v>4000</v>
      </c>
      <c r="I7" s="73" t="s">
        <v>61</v>
      </c>
      <c r="J7" s="47" t="s">
        <v>25</v>
      </c>
      <c r="N7" s="67">
        <v>1</v>
      </c>
      <c r="O7" s="62">
        <v>3000</v>
      </c>
      <c r="P7" s="62">
        <f>IF(AND($N7="",$O7=""),"",$N7*$O7)</f>
        <v>3000</v>
      </c>
      <c r="Q7" s="63">
        <f>IF($H7="","",$H7-IF($P7="",0,$P7))</f>
        <v>1000</v>
      </c>
      <c r="R7" s="64" t="str">
        <f>IF(Q7="","",ROUND(Q7/H7 *100,1) &amp; "%")</f>
        <v>25%</v>
      </c>
    </row>
    <row r="8" spans="1:18" customFormat="1" ht="22.5" customHeight="1">
      <c r="B8" s="41"/>
      <c r="C8" s="46"/>
      <c r="D8" s="42"/>
      <c r="E8" s="43"/>
      <c r="F8" s="44"/>
      <c r="G8" s="45"/>
      <c r="H8" s="79" t="str">
        <f t="shared" ref="H8:H33" si="0">IF(AND(E8="",G8=""),"",E8*G8)</f>
        <v/>
      </c>
      <c r="I8" s="42"/>
      <c r="J8" s="47" t="s">
        <v>25</v>
      </c>
      <c r="N8" s="67"/>
      <c r="O8" s="62"/>
      <c r="P8" s="62"/>
      <c r="Q8" s="63" t="str">
        <f t="shared" ref="Q8:Q33" si="1">IF($H8="","",$H8-IF($P8="",0,$P8))</f>
        <v/>
      </c>
      <c r="R8" s="64" t="str">
        <f t="shared" ref="R8:R33" si="2">IF(Q8="","",ROUND(Q8/H8 *100,1) &amp; "%")</f>
        <v/>
      </c>
    </row>
    <row r="9" spans="1:18" customFormat="1" ht="22.5" customHeight="1">
      <c r="B9" s="41"/>
      <c r="C9" s="46"/>
      <c r="D9" s="42"/>
      <c r="E9" s="43"/>
      <c r="F9" s="44"/>
      <c r="G9" s="45"/>
      <c r="H9" s="79" t="str">
        <f t="shared" si="0"/>
        <v/>
      </c>
      <c r="I9" s="42"/>
      <c r="J9" s="47" t="s">
        <v>25</v>
      </c>
      <c r="N9" s="67"/>
      <c r="O9" s="62"/>
      <c r="P9" s="62"/>
      <c r="Q9" s="63" t="str">
        <f t="shared" si="1"/>
        <v/>
      </c>
      <c r="R9" s="64" t="str">
        <f t="shared" si="2"/>
        <v/>
      </c>
    </row>
    <row r="10" spans="1:18" customFormat="1" ht="22.5" customHeight="1">
      <c r="B10" s="41"/>
      <c r="C10" s="46"/>
      <c r="D10" s="42"/>
      <c r="E10" s="43"/>
      <c r="F10" s="44"/>
      <c r="G10" s="45"/>
      <c r="H10" s="79" t="str">
        <f t="shared" si="0"/>
        <v/>
      </c>
      <c r="I10" s="42"/>
      <c r="J10" s="47" t="s">
        <v>25</v>
      </c>
      <c r="N10" s="67"/>
      <c r="O10" s="62"/>
      <c r="P10" s="62"/>
      <c r="Q10" s="63" t="str">
        <f t="shared" si="1"/>
        <v/>
      </c>
      <c r="R10" s="64" t="str">
        <f t="shared" si="2"/>
        <v/>
      </c>
    </row>
    <row r="11" spans="1:18" customFormat="1" ht="22.5" customHeight="1">
      <c r="B11" s="41"/>
      <c r="C11" s="46"/>
      <c r="D11" s="42"/>
      <c r="E11" s="43"/>
      <c r="F11" s="44"/>
      <c r="G11" s="45"/>
      <c r="H11" s="79" t="str">
        <f t="shared" si="0"/>
        <v/>
      </c>
      <c r="I11" s="42"/>
      <c r="J11" s="47" t="s">
        <v>25</v>
      </c>
      <c r="N11" s="67"/>
      <c r="O11" s="62"/>
      <c r="P11" s="62"/>
      <c r="Q11" s="63" t="str">
        <f t="shared" si="1"/>
        <v/>
      </c>
      <c r="R11" s="64" t="str">
        <f t="shared" si="2"/>
        <v/>
      </c>
    </row>
    <row r="12" spans="1:18" customFormat="1" ht="22.5" customHeight="1">
      <c r="B12" s="41"/>
      <c r="C12" s="46"/>
      <c r="D12" s="42"/>
      <c r="E12" s="43"/>
      <c r="F12" s="44"/>
      <c r="G12" s="45"/>
      <c r="H12" s="79" t="str">
        <f t="shared" si="0"/>
        <v/>
      </c>
      <c r="I12" s="42"/>
      <c r="J12" s="47" t="s">
        <v>25</v>
      </c>
      <c r="N12" s="67"/>
      <c r="O12" s="62"/>
      <c r="P12" s="62"/>
      <c r="Q12" s="63" t="str">
        <f t="shared" si="1"/>
        <v/>
      </c>
      <c r="R12" s="64" t="str">
        <f t="shared" si="2"/>
        <v/>
      </c>
    </row>
    <row r="13" spans="1:18" customFormat="1" ht="22.5" customHeight="1">
      <c r="B13" s="41"/>
      <c r="C13" s="46"/>
      <c r="D13" s="42"/>
      <c r="E13" s="43"/>
      <c r="F13" s="44"/>
      <c r="G13" s="45"/>
      <c r="H13" s="79" t="str">
        <f t="shared" si="0"/>
        <v/>
      </c>
      <c r="I13" s="42"/>
      <c r="J13" s="47" t="s">
        <v>25</v>
      </c>
      <c r="N13" s="67"/>
      <c r="O13" s="62"/>
      <c r="P13" s="62"/>
      <c r="Q13" s="63" t="str">
        <f t="shared" si="1"/>
        <v/>
      </c>
      <c r="R13" s="64" t="str">
        <f t="shared" si="2"/>
        <v/>
      </c>
    </row>
    <row r="14" spans="1:18" customFormat="1" ht="22.5" customHeight="1">
      <c r="B14" s="41"/>
      <c r="C14" s="46"/>
      <c r="D14" s="42"/>
      <c r="E14" s="43"/>
      <c r="F14" s="44"/>
      <c r="G14" s="45"/>
      <c r="H14" s="79" t="str">
        <f t="shared" si="0"/>
        <v/>
      </c>
      <c r="I14" s="42"/>
      <c r="J14" s="47"/>
      <c r="N14" s="67"/>
      <c r="O14" s="62"/>
      <c r="P14" s="62"/>
      <c r="Q14" s="63" t="str">
        <f t="shared" si="1"/>
        <v/>
      </c>
      <c r="R14" s="64" t="str">
        <f t="shared" si="2"/>
        <v/>
      </c>
    </row>
    <row r="15" spans="1:18" customFormat="1" ht="22.5" customHeight="1">
      <c r="B15" s="41"/>
      <c r="C15" s="46"/>
      <c r="D15" s="42"/>
      <c r="E15" s="43"/>
      <c r="F15" s="44"/>
      <c r="G15" s="45"/>
      <c r="H15" s="79" t="str">
        <f t="shared" si="0"/>
        <v/>
      </c>
      <c r="I15" s="42"/>
      <c r="J15" s="47"/>
      <c r="N15" s="67"/>
      <c r="O15" s="62"/>
      <c r="P15" s="62"/>
      <c r="Q15" s="63" t="str">
        <f t="shared" si="1"/>
        <v/>
      </c>
      <c r="R15" s="64" t="str">
        <f t="shared" si="2"/>
        <v/>
      </c>
    </row>
    <row r="16" spans="1:18" customFormat="1" ht="22.5" customHeight="1">
      <c r="B16" s="41"/>
      <c r="C16" s="46"/>
      <c r="D16" s="42"/>
      <c r="E16" s="43"/>
      <c r="F16" s="44"/>
      <c r="G16" s="45"/>
      <c r="H16" s="79" t="str">
        <f t="shared" si="0"/>
        <v/>
      </c>
      <c r="I16" s="42"/>
      <c r="J16" s="47"/>
      <c r="N16" s="67"/>
      <c r="O16" s="62"/>
      <c r="P16" s="62"/>
      <c r="Q16" s="63" t="str">
        <f t="shared" si="1"/>
        <v/>
      </c>
      <c r="R16" s="64" t="str">
        <f t="shared" si="2"/>
        <v/>
      </c>
    </row>
    <row r="17" spans="2:18" customFormat="1" ht="22.5" customHeight="1">
      <c r="B17" s="41"/>
      <c r="C17" s="46"/>
      <c r="D17" s="42"/>
      <c r="E17" s="43"/>
      <c r="F17" s="44"/>
      <c r="G17" s="45"/>
      <c r="H17" s="79" t="str">
        <f t="shared" si="0"/>
        <v/>
      </c>
      <c r="I17" s="42"/>
      <c r="J17" s="47"/>
      <c r="N17" s="67"/>
      <c r="O17" s="62"/>
      <c r="P17" s="62"/>
      <c r="Q17" s="63" t="str">
        <f t="shared" si="1"/>
        <v/>
      </c>
      <c r="R17" s="64" t="str">
        <f t="shared" si="2"/>
        <v/>
      </c>
    </row>
    <row r="18" spans="2:18" customFormat="1" ht="22.5" customHeight="1">
      <c r="B18" s="41"/>
      <c r="C18" s="46"/>
      <c r="D18" s="42"/>
      <c r="E18" s="43"/>
      <c r="F18" s="44"/>
      <c r="G18" s="45"/>
      <c r="H18" s="79" t="str">
        <f t="shared" si="0"/>
        <v/>
      </c>
      <c r="I18" s="42"/>
      <c r="J18" s="47" t="s">
        <v>25</v>
      </c>
      <c r="N18" s="67"/>
      <c r="O18" s="62"/>
      <c r="P18" s="62"/>
      <c r="Q18" s="63" t="str">
        <f t="shared" si="1"/>
        <v/>
      </c>
      <c r="R18" s="64" t="str">
        <f t="shared" si="2"/>
        <v/>
      </c>
    </row>
    <row r="19" spans="2:18" customFormat="1" ht="22.5" customHeight="1">
      <c r="B19" s="41"/>
      <c r="C19" s="46"/>
      <c r="D19" s="42"/>
      <c r="E19" s="43"/>
      <c r="F19" s="44"/>
      <c r="G19" s="45"/>
      <c r="H19" s="79" t="str">
        <f t="shared" si="0"/>
        <v/>
      </c>
      <c r="I19" s="42"/>
      <c r="J19" s="47" t="s">
        <v>25</v>
      </c>
      <c r="N19" s="67"/>
      <c r="O19" s="62"/>
      <c r="P19" s="62"/>
      <c r="Q19" s="63" t="str">
        <f t="shared" si="1"/>
        <v/>
      </c>
      <c r="R19" s="64" t="str">
        <f t="shared" si="2"/>
        <v/>
      </c>
    </row>
    <row r="20" spans="2:18" customFormat="1" ht="22.5" customHeight="1">
      <c r="B20" s="41"/>
      <c r="C20" s="46"/>
      <c r="D20" s="42"/>
      <c r="E20" s="43"/>
      <c r="F20" s="44"/>
      <c r="G20" s="45"/>
      <c r="H20" s="79" t="str">
        <f t="shared" si="0"/>
        <v/>
      </c>
      <c r="I20" s="42"/>
      <c r="J20" s="47" t="s">
        <v>25</v>
      </c>
      <c r="N20" s="67"/>
      <c r="O20" s="62"/>
      <c r="P20" s="62"/>
      <c r="Q20" s="63" t="str">
        <f t="shared" si="1"/>
        <v/>
      </c>
      <c r="R20" s="64" t="str">
        <f t="shared" si="2"/>
        <v/>
      </c>
    </row>
    <row r="21" spans="2:18" customFormat="1" ht="22.5" customHeight="1">
      <c r="B21" s="41"/>
      <c r="C21" s="46"/>
      <c r="D21" s="42"/>
      <c r="E21" s="43"/>
      <c r="F21" s="44"/>
      <c r="G21" s="45"/>
      <c r="H21" s="79" t="str">
        <f t="shared" si="0"/>
        <v/>
      </c>
      <c r="I21" s="42"/>
      <c r="J21" s="47" t="s">
        <v>25</v>
      </c>
      <c r="N21" s="67"/>
      <c r="O21" s="62"/>
      <c r="P21" s="62"/>
      <c r="Q21" s="63" t="str">
        <f t="shared" si="1"/>
        <v/>
      </c>
      <c r="R21" s="64" t="str">
        <f t="shared" si="2"/>
        <v/>
      </c>
    </row>
    <row r="22" spans="2:18" customFormat="1" ht="22.5" customHeight="1">
      <c r="B22" s="41"/>
      <c r="C22" s="46"/>
      <c r="D22" s="42"/>
      <c r="E22" s="43"/>
      <c r="F22" s="44"/>
      <c r="G22" s="45"/>
      <c r="H22" s="79" t="str">
        <f t="shared" si="0"/>
        <v/>
      </c>
      <c r="I22" s="42"/>
      <c r="J22" s="47" t="s">
        <v>25</v>
      </c>
      <c r="N22" s="67"/>
      <c r="O22" s="62"/>
      <c r="P22" s="62"/>
      <c r="Q22" s="63" t="str">
        <f t="shared" si="1"/>
        <v/>
      </c>
      <c r="R22" s="64" t="str">
        <f t="shared" si="2"/>
        <v/>
      </c>
    </row>
    <row r="23" spans="2:18" customFormat="1" ht="22.5" customHeight="1">
      <c r="B23" s="41"/>
      <c r="C23" s="46"/>
      <c r="D23" s="42"/>
      <c r="E23" s="43"/>
      <c r="F23" s="44"/>
      <c r="G23" s="45"/>
      <c r="H23" s="79" t="str">
        <f t="shared" si="0"/>
        <v/>
      </c>
      <c r="I23" s="42"/>
      <c r="J23" s="47" t="s">
        <v>25</v>
      </c>
      <c r="N23" s="67"/>
      <c r="O23" s="62"/>
      <c r="P23" s="62"/>
      <c r="Q23" s="63" t="str">
        <f t="shared" si="1"/>
        <v/>
      </c>
      <c r="R23" s="64" t="str">
        <f t="shared" si="2"/>
        <v/>
      </c>
    </row>
    <row r="24" spans="2:18" customFormat="1" ht="22.5" customHeight="1">
      <c r="B24" s="41"/>
      <c r="C24" s="46"/>
      <c r="D24" s="42"/>
      <c r="E24" s="43"/>
      <c r="F24" s="44"/>
      <c r="G24" s="45"/>
      <c r="H24" s="79" t="str">
        <f t="shared" si="0"/>
        <v/>
      </c>
      <c r="I24" s="42"/>
      <c r="J24" s="47" t="s">
        <v>25</v>
      </c>
      <c r="N24" s="67"/>
      <c r="O24" s="62"/>
      <c r="P24" s="62"/>
      <c r="Q24" s="63" t="str">
        <f t="shared" si="1"/>
        <v/>
      </c>
      <c r="R24" s="64" t="str">
        <f t="shared" si="2"/>
        <v/>
      </c>
    </row>
    <row r="25" spans="2:18" customFormat="1" ht="22.5" customHeight="1">
      <c r="B25" s="41"/>
      <c r="C25" s="46"/>
      <c r="D25" s="42"/>
      <c r="E25" s="43"/>
      <c r="F25" s="44"/>
      <c r="G25" s="45"/>
      <c r="H25" s="79" t="str">
        <f t="shared" si="0"/>
        <v/>
      </c>
      <c r="I25" s="42"/>
      <c r="J25" s="47" t="s">
        <v>25</v>
      </c>
      <c r="N25" s="67"/>
      <c r="O25" s="62"/>
      <c r="P25" s="62"/>
      <c r="Q25" s="63" t="str">
        <f t="shared" si="1"/>
        <v/>
      </c>
      <c r="R25" s="64" t="str">
        <f t="shared" si="2"/>
        <v/>
      </c>
    </row>
    <row r="26" spans="2:18" customFormat="1" ht="22.5" customHeight="1">
      <c r="B26" s="41"/>
      <c r="C26" s="46"/>
      <c r="D26" s="42"/>
      <c r="E26" s="43"/>
      <c r="F26" s="44"/>
      <c r="G26" s="45"/>
      <c r="H26" s="79" t="str">
        <f t="shared" si="0"/>
        <v/>
      </c>
      <c r="I26" s="42"/>
      <c r="J26" s="47" t="s">
        <v>25</v>
      </c>
      <c r="N26" s="67"/>
      <c r="O26" s="62"/>
      <c r="P26" s="62"/>
      <c r="Q26" s="63" t="str">
        <f t="shared" si="1"/>
        <v/>
      </c>
      <c r="R26" s="64" t="str">
        <f t="shared" si="2"/>
        <v/>
      </c>
    </row>
    <row r="27" spans="2:18" customFormat="1" ht="22.5" customHeight="1">
      <c r="B27" s="41"/>
      <c r="C27" s="46"/>
      <c r="D27" s="42"/>
      <c r="E27" s="43"/>
      <c r="F27" s="44"/>
      <c r="G27" s="45"/>
      <c r="H27" s="79" t="str">
        <f t="shared" si="0"/>
        <v/>
      </c>
      <c r="I27" s="42"/>
      <c r="J27" s="47" t="s">
        <v>25</v>
      </c>
      <c r="N27" s="67"/>
      <c r="O27" s="62"/>
      <c r="P27" s="62"/>
      <c r="Q27" s="63" t="str">
        <f t="shared" si="1"/>
        <v/>
      </c>
      <c r="R27" s="64" t="str">
        <f t="shared" si="2"/>
        <v/>
      </c>
    </row>
    <row r="28" spans="2:18" customFormat="1" ht="22.5" customHeight="1">
      <c r="B28" s="41"/>
      <c r="C28" s="46"/>
      <c r="D28" s="42"/>
      <c r="E28" s="43"/>
      <c r="F28" s="44"/>
      <c r="G28" s="45"/>
      <c r="H28" s="79" t="str">
        <f t="shared" si="0"/>
        <v/>
      </c>
      <c r="I28" s="42"/>
      <c r="J28" s="47" t="s">
        <v>25</v>
      </c>
      <c r="N28" s="67"/>
      <c r="O28" s="62"/>
      <c r="P28" s="62"/>
      <c r="Q28" s="63" t="str">
        <f t="shared" si="1"/>
        <v/>
      </c>
      <c r="R28" s="64" t="str">
        <f t="shared" si="2"/>
        <v/>
      </c>
    </row>
    <row r="29" spans="2:18" customFormat="1" ht="22.5" customHeight="1">
      <c r="B29" s="41"/>
      <c r="C29" s="46"/>
      <c r="D29" s="42"/>
      <c r="E29" s="43"/>
      <c r="F29" s="44"/>
      <c r="G29" s="45"/>
      <c r="H29" s="79" t="str">
        <f t="shared" si="0"/>
        <v/>
      </c>
      <c r="I29" s="42"/>
      <c r="J29" s="47" t="s">
        <v>25</v>
      </c>
      <c r="N29" s="67"/>
      <c r="O29" s="62"/>
      <c r="P29" s="62"/>
      <c r="Q29" s="63" t="str">
        <f t="shared" si="1"/>
        <v/>
      </c>
      <c r="R29" s="64" t="str">
        <f t="shared" si="2"/>
        <v/>
      </c>
    </row>
    <row r="30" spans="2:18" customFormat="1" ht="22.5" customHeight="1">
      <c r="B30" s="41"/>
      <c r="C30" s="46"/>
      <c r="D30" s="42"/>
      <c r="E30" s="43"/>
      <c r="F30" s="44"/>
      <c r="G30" s="45"/>
      <c r="H30" s="79" t="str">
        <f t="shared" si="0"/>
        <v/>
      </c>
      <c r="I30" s="42"/>
      <c r="J30" s="47" t="s">
        <v>25</v>
      </c>
      <c r="N30" s="67"/>
      <c r="O30" s="62"/>
      <c r="P30" s="62"/>
      <c r="Q30" s="63" t="str">
        <f t="shared" si="1"/>
        <v/>
      </c>
      <c r="R30" s="64" t="str">
        <f t="shared" si="2"/>
        <v/>
      </c>
    </row>
    <row r="31" spans="2:18" customFormat="1" ht="22.5" customHeight="1">
      <c r="B31" s="41"/>
      <c r="C31" s="46"/>
      <c r="D31" s="42"/>
      <c r="E31" s="43"/>
      <c r="F31" s="44"/>
      <c r="G31" s="45"/>
      <c r="H31" s="79" t="str">
        <f t="shared" si="0"/>
        <v/>
      </c>
      <c r="I31" s="42"/>
      <c r="J31" s="47" t="s">
        <v>25</v>
      </c>
      <c r="N31" s="67"/>
      <c r="O31" s="62"/>
      <c r="P31" s="62"/>
      <c r="Q31" s="63" t="str">
        <f t="shared" si="1"/>
        <v/>
      </c>
      <c r="R31" s="64" t="str">
        <f t="shared" si="2"/>
        <v/>
      </c>
    </row>
    <row r="32" spans="2:18" customFormat="1" ht="22.5" customHeight="1">
      <c r="B32" s="41"/>
      <c r="C32" s="46"/>
      <c r="D32" s="42"/>
      <c r="E32" s="43"/>
      <c r="F32" s="44"/>
      <c r="G32" s="45"/>
      <c r="H32" s="79" t="str">
        <f t="shared" si="0"/>
        <v/>
      </c>
      <c r="I32" s="42"/>
      <c r="J32" s="47" t="s">
        <v>25</v>
      </c>
      <c r="N32" s="67"/>
      <c r="O32" s="62"/>
      <c r="P32" s="62"/>
      <c r="Q32" s="63" t="str">
        <f t="shared" si="1"/>
        <v/>
      </c>
      <c r="R32" s="64" t="str">
        <f t="shared" si="2"/>
        <v/>
      </c>
    </row>
    <row r="33" spans="2:18" customFormat="1" ht="22.5" customHeight="1">
      <c r="B33" s="41"/>
      <c r="C33" s="46"/>
      <c r="D33" s="42"/>
      <c r="E33" s="43"/>
      <c r="F33" s="44"/>
      <c r="G33" s="45"/>
      <c r="H33" s="79" t="str">
        <f t="shared" si="0"/>
        <v/>
      </c>
      <c r="I33" s="42"/>
      <c r="J33" s="47" t="s">
        <v>25</v>
      </c>
      <c r="N33" s="67"/>
      <c r="O33" s="62"/>
      <c r="P33" s="62"/>
      <c r="Q33" s="63" t="str">
        <f t="shared" si="1"/>
        <v/>
      </c>
      <c r="R33" s="64" t="str">
        <f t="shared" si="2"/>
        <v/>
      </c>
    </row>
    <row r="34" spans="2:18" customFormat="1" ht="22.5" customHeight="1">
      <c r="B34" s="41"/>
      <c r="C34" s="46" t="s">
        <v>85</v>
      </c>
      <c r="D34" s="42"/>
      <c r="E34" s="43"/>
      <c r="F34" s="44"/>
      <c r="G34" s="45"/>
      <c r="H34" s="45">
        <f>SUM(H7:H33)</f>
        <v>4000</v>
      </c>
      <c r="I34" s="42"/>
      <c r="J34" s="47" t="s">
        <v>25</v>
      </c>
      <c r="N34" s="68"/>
      <c r="O34" s="68"/>
      <c r="P34" s="69">
        <f>SUM(P7:P33)</f>
        <v>3000</v>
      </c>
      <c r="Q34" s="63">
        <f>IF(H34="","",H34-IF(P34="",0,P34))</f>
        <v>1000</v>
      </c>
      <c r="R34" s="64" t="str">
        <f>IF(Q34="","",ROUND(Q34/H34 *100,1) &amp; "%")</f>
        <v>25%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55E9D-6020-42AF-BC51-96D1ED958BCB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39" customWidth="1"/>
    <col min="2" max="2" width="6.125" style="39" customWidth="1"/>
    <col min="3" max="3" width="15.25" style="39" customWidth="1"/>
    <col min="4" max="4" width="35.875" style="39" customWidth="1"/>
    <col min="5" max="5" width="6.625" style="39" customWidth="1"/>
    <col min="6" max="6" width="8.125" style="39" customWidth="1"/>
    <col min="7" max="7" width="8.875" style="39" customWidth="1"/>
    <col min="8" max="8" width="10.125" style="39" customWidth="1"/>
    <col min="9" max="9" width="21.875" style="39" hidden="1" customWidth="1"/>
    <col min="10" max="10" width="1.375" style="39" customWidth="1"/>
    <col min="11" max="12" width="3.125" style="39" customWidth="1"/>
    <col min="13" max="13" width="3.125" style="39"/>
    <col min="14" max="19" width="13.5" style="39" customWidth="1"/>
    <col min="20" max="16384" width="3.125" style="39"/>
  </cols>
  <sheetData>
    <row r="1" spans="1:18" customFormat="1" ht="46.5" customHeight="1">
      <c r="A1" s="48">
        <v>2</v>
      </c>
      <c r="B1" s="48">
        <f ca="1">IF(COUNT(A:A)&gt;1,MAX(A:A),_xlfn.SHEETS()-2)</f>
        <v>11</v>
      </c>
      <c r="C1" s="186" t="str">
        <f>6&amp;" / "&amp;COUNT(小計!$H$6:$H$33)+1&amp;" ページ"</f>
        <v>6 / 11 ページ</v>
      </c>
      <c r="D1" s="186"/>
      <c r="E1" s="186"/>
      <c r="F1" s="186"/>
      <c r="G1" s="186"/>
      <c r="H1" s="186"/>
    </row>
    <row r="2" spans="1:18" customFormat="1" ht="30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</row>
    <row r="3" spans="1:18" customFormat="1" ht="14.45" customHeight="1">
      <c r="B3" s="40" t="str">
        <f>"工事名称："&amp; 表紙!G27</f>
        <v>工事名称：サンプル工事</v>
      </c>
      <c r="C3" s="40"/>
      <c r="N3" s="39"/>
      <c r="O3" s="39"/>
      <c r="P3" s="39"/>
      <c r="Q3" s="39"/>
      <c r="R3" s="39"/>
    </row>
    <row r="4" spans="1:18" customFormat="1" ht="14.45" customHeight="1">
      <c r="B4" s="40" t="str">
        <f>"見積番号："&amp;表紙!X6</f>
        <v>見積番号：000000000001</v>
      </c>
      <c r="C4" s="40"/>
      <c r="N4" s="188" t="s">
        <v>115</v>
      </c>
      <c r="O4" s="188"/>
      <c r="P4" s="188"/>
      <c r="Q4" s="188"/>
      <c r="R4" s="188"/>
    </row>
    <row r="5" spans="1:18" customFormat="1" ht="23.1" customHeight="1">
      <c r="B5" s="56" t="s">
        <v>17</v>
      </c>
      <c r="C5" s="57" t="s">
        <v>18</v>
      </c>
      <c r="D5" s="57" t="s">
        <v>19</v>
      </c>
      <c r="E5" s="57" t="s">
        <v>20</v>
      </c>
      <c r="F5" s="57" t="s">
        <v>21</v>
      </c>
      <c r="G5" s="57" t="s">
        <v>22</v>
      </c>
      <c r="H5" s="57" t="s">
        <v>23</v>
      </c>
      <c r="I5" s="58" t="s">
        <v>24</v>
      </c>
      <c r="N5" s="61" t="s">
        <v>119</v>
      </c>
      <c r="O5" s="66" t="s">
        <v>120</v>
      </c>
      <c r="P5" s="61" t="s">
        <v>121</v>
      </c>
      <c r="Q5" s="61" t="s">
        <v>117</v>
      </c>
      <c r="R5" s="61" t="s">
        <v>118</v>
      </c>
    </row>
    <row r="6" spans="1:18" customFormat="1" ht="22.5" customHeight="1">
      <c r="B6" s="189" t="str">
        <f>小計!B10&amp;"." &amp; 小計!C10</f>
        <v>5.サンプル階層⑤</v>
      </c>
      <c r="C6" s="190"/>
      <c r="D6" s="190"/>
      <c r="E6" s="190"/>
      <c r="F6" s="190"/>
      <c r="G6" s="190"/>
      <c r="H6" s="190"/>
      <c r="I6" s="190"/>
      <c r="J6" s="136" t="s">
        <v>25</v>
      </c>
      <c r="N6" s="191"/>
      <c r="O6" s="192"/>
      <c r="P6" s="192"/>
      <c r="Q6" s="192"/>
      <c r="R6" s="193"/>
    </row>
    <row r="7" spans="1:18" customFormat="1" ht="22.5" customHeight="1">
      <c r="B7" s="75">
        <v>1</v>
      </c>
      <c r="C7" s="76" t="s">
        <v>135</v>
      </c>
      <c r="D7" s="73"/>
      <c r="E7" s="77">
        <v>1</v>
      </c>
      <c r="F7" s="78" t="s">
        <v>131</v>
      </c>
      <c r="G7" s="79">
        <v>5000</v>
      </c>
      <c r="H7" s="79">
        <f t="shared" ref="H7:H33" si="0">IF(AND(E7="",G7=""),"",E7*G7)</f>
        <v>5000</v>
      </c>
      <c r="I7" s="73" t="s">
        <v>61</v>
      </c>
      <c r="J7" s="47" t="s">
        <v>25</v>
      </c>
      <c r="N7" s="67">
        <v>1</v>
      </c>
      <c r="O7" s="62">
        <v>4000</v>
      </c>
      <c r="P7" s="62">
        <f>IF(AND($N7="",$O7=""),"",$N7*$O7)</f>
        <v>4000</v>
      </c>
      <c r="Q7" s="63">
        <f>IF($H7="","",$H7-IF($P7="",0,$P7))</f>
        <v>1000</v>
      </c>
      <c r="R7" s="64" t="str">
        <f>IF(Q7="","",ROUND(Q7/H7 *100,1) &amp; "%")</f>
        <v>20%</v>
      </c>
    </row>
    <row r="8" spans="1:18" customFormat="1" ht="22.5" customHeight="1">
      <c r="B8" s="41"/>
      <c r="C8" s="46"/>
      <c r="D8" s="42"/>
      <c r="E8" s="43"/>
      <c r="F8" s="44"/>
      <c r="G8" s="45"/>
      <c r="H8" s="79" t="str">
        <f t="shared" si="0"/>
        <v/>
      </c>
      <c r="I8" s="42"/>
      <c r="J8" s="47" t="s">
        <v>25</v>
      </c>
      <c r="N8" s="67"/>
      <c r="O8" s="62"/>
      <c r="P8" s="62"/>
      <c r="Q8" s="63" t="str">
        <f t="shared" ref="Q8:Q33" si="1">IF($H8="","",$H8-IF($P8="",0,$P8))</f>
        <v/>
      </c>
      <c r="R8" s="64" t="str">
        <f t="shared" ref="R8:R33" si="2">IF(Q8="","",ROUND(Q8/H8 *100,1) &amp; "%")</f>
        <v/>
      </c>
    </row>
    <row r="9" spans="1:18" customFormat="1" ht="22.5" customHeight="1">
      <c r="B9" s="41"/>
      <c r="C9" s="46"/>
      <c r="D9" s="42"/>
      <c r="E9" s="43"/>
      <c r="F9" s="44"/>
      <c r="G9" s="45"/>
      <c r="H9" s="79" t="str">
        <f t="shared" si="0"/>
        <v/>
      </c>
      <c r="I9" s="42"/>
      <c r="J9" s="47" t="s">
        <v>25</v>
      </c>
      <c r="N9" s="67"/>
      <c r="O9" s="62"/>
      <c r="P9" s="62"/>
      <c r="Q9" s="63" t="str">
        <f t="shared" si="1"/>
        <v/>
      </c>
      <c r="R9" s="64" t="str">
        <f t="shared" si="2"/>
        <v/>
      </c>
    </row>
    <row r="10" spans="1:18" customFormat="1" ht="22.5" customHeight="1">
      <c r="B10" s="41"/>
      <c r="C10" s="46"/>
      <c r="D10" s="42"/>
      <c r="E10" s="43"/>
      <c r="F10" s="44"/>
      <c r="G10" s="45"/>
      <c r="H10" s="79" t="str">
        <f t="shared" si="0"/>
        <v/>
      </c>
      <c r="I10" s="42"/>
      <c r="J10" s="47" t="s">
        <v>25</v>
      </c>
      <c r="N10" s="67"/>
      <c r="O10" s="62"/>
      <c r="P10" s="62"/>
      <c r="Q10" s="63" t="str">
        <f t="shared" si="1"/>
        <v/>
      </c>
      <c r="R10" s="64" t="str">
        <f t="shared" si="2"/>
        <v/>
      </c>
    </row>
    <row r="11" spans="1:18" customFormat="1" ht="22.5" customHeight="1">
      <c r="B11" s="41"/>
      <c r="C11" s="46"/>
      <c r="D11" s="42"/>
      <c r="E11" s="43"/>
      <c r="F11" s="44"/>
      <c r="G11" s="45"/>
      <c r="H11" s="79" t="str">
        <f t="shared" si="0"/>
        <v/>
      </c>
      <c r="I11" s="42"/>
      <c r="J11" s="47" t="s">
        <v>25</v>
      </c>
      <c r="N11" s="67"/>
      <c r="O11" s="62"/>
      <c r="P11" s="62"/>
      <c r="Q11" s="63" t="str">
        <f t="shared" si="1"/>
        <v/>
      </c>
      <c r="R11" s="64" t="str">
        <f t="shared" si="2"/>
        <v/>
      </c>
    </row>
    <row r="12" spans="1:18" customFormat="1" ht="22.5" customHeight="1">
      <c r="B12" s="41"/>
      <c r="C12" s="46"/>
      <c r="D12" s="42"/>
      <c r="E12" s="43"/>
      <c r="F12" s="44"/>
      <c r="G12" s="45"/>
      <c r="H12" s="79" t="str">
        <f t="shared" si="0"/>
        <v/>
      </c>
      <c r="I12" s="42"/>
      <c r="J12" s="47" t="s">
        <v>25</v>
      </c>
      <c r="N12" s="67"/>
      <c r="O12" s="62"/>
      <c r="P12" s="62"/>
      <c r="Q12" s="63" t="str">
        <f t="shared" si="1"/>
        <v/>
      </c>
      <c r="R12" s="64" t="str">
        <f t="shared" si="2"/>
        <v/>
      </c>
    </row>
    <row r="13" spans="1:18" customFormat="1" ht="22.5" customHeight="1">
      <c r="B13" s="41"/>
      <c r="C13" s="46"/>
      <c r="D13" s="42"/>
      <c r="E13" s="43"/>
      <c r="F13" s="44"/>
      <c r="G13" s="45"/>
      <c r="H13" s="79" t="str">
        <f t="shared" si="0"/>
        <v/>
      </c>
      <c r="I13" s="42"/>
      <c r="J13" s="47" t="s">
        <v>25</v>
      </c>
      <c r="N13" s="67"/>
      <c r="O13" s="62"/>
      <c r="P13" s="62"/>
      <c r="Q13" s="63" t="str">
        <f t="shared" si="1"/>
        <v/>
      </c>
      <c r="R13" s="64" t="str">
        <f t="shared" si="2"/>
        <v/>
      </c>
    </row>
    <row r="14" spans="1:18" customFormat="1" ht="22.5" customHeight="1">
      <c r="B14" s="41"/>
      <c r="C14" s="46"/>
      <c r="D14" s="42"/>
      <c r="E14" s="43"/>
      <c r="F14" s="44"/>
      <c r="G14" s="45"/>
      <c r="H14" s="79" t="str">
        <f t="shared" si="0"/>
        <v/>
      </c>
      <c r="I14" s="42"/>
      <c r="J14" s="47"/>
      <c r="N14" s="67"/>
      <c r="O14" s="62"/>
      <c r="P14" s="62"/>
      <c r="Q14" s="63" t="str">
        <f t="shared" si="1"/>
        <v/>
      </c>
      <c r="R14" s="64" t="str">
        <f t="shared" si="2"/>
        <v/>
      </c>
    </row>
    <row r="15" spans="1:18" customFormat="1" ht="22.5" customHeight="1">
      <c r="B15" s="41"/>
      <c r="C15" s="46"/>
      <c r="D15" s="42"/>
      <c r="E15" s="43"/>
      <c r="F15" s="44"/>
      <c r="G15" s="45"/>
      <c r="H15" s="79" t="str">
        <f t="shared" si="0"/>
        <v/>
      </c>
      <c r="I15" s="42"/>
      <c r="J15" s="47"/>
      <c r="N15" s="67"/>
      <c r="O15" s="62"/>
      <c r="P15" s="62"/>
      <c r="Q15" s="63" t="str">
        <f t="shared" si="1"/>
        <v/>
      </c>
      <c r="R15" s="64" t="str">
        <f t="shared" si="2"/>
        <v/>
      </c>
    </row>
    <row r="16" spans="1:18" customFormat="1" ht="22.5" customHeight="1">
      <c r="B16" s="41"/>
      <c r="C16" s="46"/>
      <c r="D16" s="42"/>
      <c r="E16" s="43"/>
      <c r="F16" s="44"/>
      <c r="G16" s="45"/>
      <c r="H16" s="79" t="str">
        <f t="shared" si="0"/>
        <v/>
      </c>
      <c r="I16" s="42"/>
      <c r="J16" s="47"/>
      <c r="N16" s="67"/>
      <c r="O16" s="62"/>
      <c r="P16" s="62"/>
      <c r="Q16" s="63" t="str">
        <f t="shared" si="1"/>
        <v/>
      </c>
      <c r="R16" s="64" t="str">
        <f t="shared" si="2"/>
        <v/>
      </c>
    </row>
    <row r="17" spans="2:18" customFormat="1" ht="22.5" customHeight="1">
      <c r="B17" s="41"/>
      <c r="C17" s="46"/>
      <c r="D17" s="42"/>
      <c r="E17" s="43"/>
      <c r="F17" s="44"/>
      <c r="G17" s="45"/>
      <c r="H17" s="79" t="str">
        <f t="shared" si="0"/>
        <v/>
      </c>
      <c r="I17" s="42"/>
      <c r="J17" s="47"/>
      <c r="N17" s="67"/>
      <c r="O17" s="62"/>
      <c r="P17" s="62"/>
      <c r="Q17" s="63" t="str">
        <f t="shared" si="1"/>
        <v/>
      </c>
      <c r="R17" s="64" t="str">
        <f t="shared" si="2"/>
        <v/>
      </c>
    </row>
    <row r="18" spans="2:18" customFormat="1" ht="22.5" customHeight="1">
      <c r="B18" s="41"/>
      <c r="C18" s="46"/>
      <c r="D18" s="42"/>
      <c r="E18" s="43"/>
      <c r="F18" s="44"/>
      <c r="G18" s="45"/>
      <c r="H18" s="79" t="str">
        <f t="shared" si="0"/>
        <v/>
      </c>
      <c r="I18" s="42"/>
      <c r="J18" s="47" t="s">
        <v>25</v>
      </c>
      <c r="N18" s="67"/>
      <c r="O18" s="62"/>
      <c r="P18" s="62"/>
      <c r="Q18" s="63" t="str">
        <f t="shared" si="1"/>
        <v/>
      </c>
      <c r="R18" s="64" t="str">
        <f t="shared" si="2"/>
        <v/>
      </c>
    </row>
    <row r="19" spans="2:18" customFormat="1" ht="22.5" customHeight="1">
      <c r="B19" s="41"/>
      <c r="C19" s="46"/>
      <c r="D19" s="42"/>
      <c r="E19" s="43"/>
      <c r="F19" s="44"/>
      <c r="G19" s="45"/>
      <c r="H19" s="79" t="str">
        <f t="shared" si="0"/>
        <v/>
      </c>
      <c r="I19" s="42"/>
      <c r="J19" s="47" t="s">
        <v>25</v>
      </c>
      <c r="N19" s="67"/>
      <c r="O19" s="62"/>
      <c r="P19" s="62"/>
      <c r="Q19" s="63" t="str">
        <f t="shared" si="1"/>
        <v/>
      </c>
      <c r="R19" s="64" t="str">
        <f t="shared" si="2"/>
        <v/>
      </c>
    </row>
    <row r="20" spans="2:18" customFormat="1" ht="22.5" customHeight="1">
      <c r="B20" s="41"/>
      <c r="C20" s="46"/>
      <c r="D20" s="42"/>
      <c r="E20" s="43"/>
      <c r="F20" s="44"/>
      <c r="G20" s="45"/>
      <c r="H20" s="79" t="str">
        <f t="shared" si="0"/>
        <v/>
      </c>
      <c r="I20" s="42"/>
      <c r="J20" s="47" t="s">
        <v>25</v>
      </c>
      <c r="N20" s="67"/>
      <c r="O20" s="62"/>
      <c r="P20" s="62"/>
      <c r="Q20" s="63" t="str">
        <f t="shared" si="1"/>
        <v/>
      </c>
      <c r="R20" s="64" t="str">
        <f t="shared" si="2"/>
        <v/>
      </c>
    </row>
    <row r="21" spans="2:18" customFormat="1" ht="22.5" customHeight="1">
      <c r="B21" s="41"/>
      <c r="C21" s="46"/>
      <c r="D21" s="42"/>
      <c r="E21" s="43"/>
      <c r="F21" s="44"/>
      <c r="G21" s="45"/>
      <c r="H21" s="79" t="str">
        <f t="shared" si="0"/>
        <v/>
      </c>
      <c r="I21" s="42"/>
      <c r="J21" s="47" t="s">
        <v>25</v>
      </c>
      <c r="N21" s="67"/>
      <c r="O21" s="62"/>
      <c r="P21" s="62"/>
      <c r="Q21" s="63" t="str">
        <f t="shared" si="1"/>
        <v/>
      </c>
      <c r="R21" s="64" t="str">
        <f t="shared" si="2"/>
        <v/>
      </c>
    </row>
    <row r="22" spans="2:18" customFormat="1" ht="22.5" customHeight="1">
      <c r="B22" s="41"/>
      <c r="C22" s="46"/>
      <c r="D22" s="42"/>
      <c r="E22" s="43"/>
      <c r="F22" s="44"/>
      <c r="G22" s="45"/>
      <c r="H22" s="79" t="str">
        <f t="shared" si="0"/>
        <v/>
      </c>
      <c r="I22" s="42"/>
      <c r="J22" s="47" t="s">
        <v>25</v>
      </c>
      <c r="N22" s="67"/>
      <c r="O22" s="62"/>
      <c r="P22" s="62"/>
      <c r="Q22" s="63" t="str">
        <f t="shared" si="1"/>
        <v/>
      </c>
      <c r="R22" s="64" t="str">
        <f t="shared" si="2"/>
        <v/>
      </c>
    </row>
    <row r="23" spans="2:18" customFormat="1" ht="22.5" customHeight="1">
      <c r="B23" s="41"/>
      <c r="C23" s="46"/>
      <c r="D23" s="42"/>
      <c r="E23" s="43"/>
      <c r="F23" s="44"/>
      <c r="G23" s="45"/>
      <c r="H23" s="79" t="str">
        <f t="shared" si="0"/>
        <v/>
      </c>
      <c r="I23" s="42"/>
      <c r="J23" s="47" t="s">
        <v>25</v>
      </c>
      <c r="N23" s="67"/>
      <c r="O23" s="62"/>
      <c r="P23" s="62"/>
      <c r="Q23" s="63" t="str">
        <f t="shared" si="1"/>
        <v/>
      </c>
      <c r="R23" s="64" t="str">
        <f t="shared" si="2"/>
        <v/>
      </c>
    </row>
    <row r="24" spans="2:18" customFormat="1" ht="22.5" customHeight="1">
      <c r="B24" s="41"/>
      <c r="C24" s="46"/>
      <c r="D24" s="42"/>
      <c r="E24" s="43"/>
      <c r="F24" s="44"/>
      <c r="G24" s="45"/>
      <c r="H24" s="79" t="str">
        <f t="shared" si="0"/>
        <v/>
      </c>
      <c r="I24" s="42"/>
      <c r="J24" s="47" t="s">
        <v>25</v>
      </c>
      <c r="N24" s="67"/>
      <c r="O24" s="62"/>
      <c r="P24" s="62"/>
      <c r="Q24" s="63" t="str">
        <f t="shared" si="1"/>
        <v/>
      </c>
      <c r="R24" s="64" t="str">
        <f t="shared" si="2"/>
        <v/>
      </c>
    </row>
    <row r="25" spans="2:18" customFormat="1" ht="22.5" customHeight="1">
      <c r="B25" s="41"/>
      <c r="C25" s="46"/>
      <c r="D25" s="42"/>
      <c r="E25" s="43"/>
      <c r="F25" s="44"/>
      <c r="G25" s="45"/>
      <c r="H25" s="79" t="str">
        <f t="shared" si="0"/>
        <v/>
      </c>
      <c r="I25" s="42"/>
      <c r="J25" s="47" t="s">
        <v>25</v>
      </c>
      <c r="N25" s="67"/>
      <c r="O25" s="62"/>
      <c r="P25" s="62"/>
      <c r="Q25" s="63" t="str">
        <f t="shared" si="1"/>
        <v/>
      </c>
      <c r="R25" s="64" t="str">
        <f t="shared" si="2"/>
        <v/>
      </c>
    </row>
    <row r="26" spans="2:18" customFormat="1" ht="22.5" customHeight="1">
      <c r="B26" s="41"/>
      <c r="C26" s="46"/>
      <c r="D26" s="42"/>
      <c r="E26" s="43"/>
      <c r="F26" s="44"/>
      <c r="G26" s="45"/>
      <c r="H26" s="79" t="str">
        <f t="shared" si="0"/>
        <v/>
      </c>
      <c r="I26" s="42"/>
      <c r="J26" s="47" t="s">
        <v>25</v>
      </c>
      <c r="N26" s="67"/>
      <c r="O26" s="62"/>
      <c r="P26" s="62"/>
      <c r="Q26" s="63" t="str">
        <f t="shared" si="1"/>
        <v/>
      </c>
      <c r="R26" s="64" t="str">
        <f t="shared" si="2"/>
        <v/>
      </c>
    </row>
    <row r="27" spans="2:18" customFormat="1" ht="22.5" customHeight="1">
      <c r="B27" s="41"/>
      <c r="C27" s="46"/>
      <c r="D27" s="42"/>
      <c r="E27" s="43"/>
      <c r="F27" s="44"/>
      <c r="G27" s="45"/>
      <c r="H27" s="79" t="str">
        <f t="shared" si="0"/>
        <v/>
      </c>
      <c r="I27" s="42"/>
      <c r="J27" s="47" t="s">
        <v>25</v>
      </c>
      <c r="N27" s="67"/>
      <c r="O27" s="62"/>
      <c r="P27" s="62"/>
      <c r="Q27" s="63" t="str">
        <f t="shared" si="1"/>
        <v/>
      </c>
      <c r="R27" s="64" t="str">
        <f t="shared" si="2"/>
        <v/>
      </c>
    </row>
    <row r="28" spans="2:18" customFormat="1" ht="22.5" customHeight="1">
      <c r="B28" s="41"/>
      <c r="C28" s="46"/>
      <c r="D28" s="42"/>
      <c r="E28" s="43"/>
      <c r="F28" s="44"/>
      <c r="G28" s="45"/>
      <c r="H28" s="79" t="str">
        <f t="shared" si="0"/>
        <v/>
      </c>
      <c r="I28" s="42"/>
      <c r="J28" s="47" t="s">
        <v>25</v>
      </c>
      <c r="N28" s="67"/>
      <c r="O28" s="62"/>
      <c r="P28" s="62"/>
      <c r="Q28" s="63" t="str">
        <f t="shared" si="1"/>
        <v/>
      </c>
      <c r="R28" s="64" t="str">
        <f t="shared" si="2"/>
        <v/>
      </c>
    </row>
    <row r="29" spans="2:18" customFormat="1" ht="22.5" customHeight="1">
      <c r="B29" s="41"/>
      <c r="C29" s="46"/>
      <c r="D29" s="42"/>
      <c r="E29" s="43"/>
      <c r="F29" s="44"/>
      <c r="G29" s="45"/>
      <c r="H29" s="79" t="str">
        <f t="shared" si="0"/>
        <v/>
      </c>
      <c r="I29" s="42"/>
      <c r="J29" s="47" t="s">
        <v>25</v>
      </c>
      <c r="N29" s="67"/>
      <c r="O29" s="62"/>
      <c r="P29" s="62"/>
      <c r="Q29" s="63" t="str">
        <f t="shared" si="1"/>
        <v/>
      </c>
      <c r="R29" s="64" t="str">
        <f t="shared" si="2"/>
        <v/>
      </c>
    </row>
    <row r="30" spans="2:18" customFormat="1" ht="22.5" customHeight="1">
      <c r="B30" s="41"/>
      <c r="C30" s="46"/>
      <c r="D30" s="42"/>
      <c r="E30" s="43"/>
      <c r="F30" s="44"/>
      <c r="G30" s="45"/>
      <c r="H30" s="79" t="str">
        <f t="shared" si="0"/>
        <v/>
      </c>
      <c r="I30" s="42"/>
      <c r="J30" s="47" t="s">
        <v>25</v>
      </c>
      <c r="N30" s="67"/>
      <c r="O30" s="62"/>
      <c r="P30" s="62"/>
      <c r="Q30" s="63" t="str">
        <f t="shared" si="1"/>
        <v/>
      </c>
      <c r="R30" s="64" t="str">
        <f t="shared" si="2"/>
        <v/>
      </c>
    </row>
    <row r="31" spans="2:18" customFormat="1" ht="22.5" customHeight="1">
      <c r="B31" s="41"/>
      <c r="C31" s="46"/>
      <c r="D31" s="42"/>
      <c r="E31" s="43"/>
      <c r="F31" s="44"/>
      <c r="G31" s="45"/>
      <c r="H31" s="79" t="str">
        <f t="shared" si="0"/>
        <v/>
      </c>
      <c r="I31" s="42"/>
      <c r="J31" s="47" t="s">
        <v>25</v>
      </c>
      <c r="N31" s="67"/>
      <c r="O31" s="62"/>
      <c r="P31" s="62"/>
      <c r="Q31" s="63" t="str">
        <f t="shared" si="1"/>
        <v/>
      </c>
      <c r="R31" s="64" t="str">
        <f t="shared" si="2"/>
        <v/>
      </c>
    </row>
    <row r="32" spans="2:18" customFormat="1" ht="22.5" customHeight="1">
      <c r="B32" s="41"/>
      <c r="C32" s="46"/>
      <c r="D32" s="42"/>
      <c r="E32" s="43"/>
      <c r="F32" s="44"/>
      <c r="G32" s="45"/>
      <c r="H32" s="79" t="str">
        <f t="shared" si="0"/>
        <v/>
      </c>
      <c r="I32" s="42"/>
      <c r="J32" s="47" t="s">
        <v>25</v>
      </c>
      <c r="N32" s="67"/>
      <c r="O32" s="62"/>
      <c r="P32" s="62"/>
      <c r="Q32" s="63" t="str">
        <f t="shared" si="1"/>
        <v/>
      </c>
      <c r="R32" s="64" t="str">
        <f t="shared" si="2"/>
        <v/>
      </c>
    </row>
    <row r="33" spans="2:18" customFormat="1" ht="22.5" customHeight="1">
      <c r="B33" s="41"/>
      <c r="C33" s="46"/>
      <c r="D33" s="42"/>
      <c r="E33" s="43"/>
      <c r="F33" s="44"/>
      <c r="G33" s="45"/>
      <c r="H33" s="79" t="str">
        <f t="shared" si="0"/>
        <v/>
      </c>
      <c r="I33" s="42"/>
      <c r="J33" s="47" t="s">
        <v>25</v>
      </c>
      <c r="N33" s="67"/>
      <c r="O33" s="62"/>
      <c r="P33" s="62"/>
      <c r="Q33" s="63" t="str">
        <f t="shared" si="1"/>
        <v/>
      </c>
      <c r="R33" s="64" t="str">
        <f t="shared" si="2"/>
        <v/>
      </c>
    </row>
    <row r="34" spans="2:18" customFormat="1" ht="22.5" customHeight="1">
      <c r="B34" s="41"/>
      <c r="C34" s="46" t="s">
        <v>85</v>
      </c>
      <c r="D34" s="42"/>
      <c r="E34" s="43"/>
      <c r="F34" s="44"/>
      <c r="G34" s="45"/>
      <c r="H34" s="45">
        <f>SUM(H7:H33)</f>
        <v>5000</v>
      </c>
      <c r="I34" s="42"/>
      <c r="J34" s="47" t="s">
        <v>25</v>
      </c>
      <c r="N34" s="68"/>
      <c r="O34" s="68"/>
      <c r="P34" s="69">
        <f>SUM(P7:P33)</f>
        <v>4000</v>
      </c>
      <c r="Q34" s="63">
        <f>IF(H34="","",H34-IF(P34="",0,P34))</f>
        <v>1000</v>
      </c>
      <c r="R34" s="64" t="str">
        <f>IF(Q34="","",ROUND(Q34/H34 *100,1) &amp; "%")</f>
        <v>20%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BD8E3-382E-430F-B4E1-683920DE3090}">
  <sheetPr>
    <pageSetUpPr fitToPage="1"/>
  </sheetPr>
  <dimension ref="A1:R34"/>
  <sheetViews>
    <sheetView view="pageBreakPreview" zoomScale="85" zoomScaleNormal="100" zoomScaleSheetLayoutView="85" workbookViewId="0">
      <selection activeCell="B7" sqref="B7"/>
    </sheetView>
  </sheetViews>
  <sheetFormatPr defaultColWidth="3.125" defaultRowHeight="13.5"/>
  <cols>
    <col min="1" max="1" width="1.125" style="39" customWidth="1"/>
    <col min="2" max="2" width="6.125" style="39" customWidth="1"/>
    <col min="3" max="3" width="15.25" style="39" customWidth="1"/>
    <col min="4" max="4" width="35.875" style="39" customWidth="1"/>
    <col min="5" max="5" width="6.625" style="39" customWidth="1"/>
    <col min="6" max="6" width="8.125" style="39" customWidth="1"/>
    <col min="7" max="7" width="8.875" style="39" customWidth="1"/>
    <col min="8" max="8" width="10.125" style="39" customWidth="1"/>
    <col min="9" max="9" width="21.875" style="39" hidden="1" customWidth="1"/>
    <col min="10" max="10" width="1.375" style="39" customWidth="1"/>
    <col min="11" max="12" width="3.125" style="39" customWidth="1"/>
    <col min="13" max="13" width="3.125" style="39"/>
    <col min="14" max="19" width="13.5" style="39" customWidth="1"/>
    <col min="20" max="16384" width="3.125" style="39"/>
  </cols>
  <sheetData>
    <row r="1" spans="1:18" customFormat="1" ht="46.5" customHeight="1">
      <c r="A1" s="48">
        <v>2</v>
      </c>
      <c r="B1" s="48">
        <f ca="1">IF(COUNT(A:A)&gt;1,MAX(A:A),_xlfn.SHEETS()-2)</f>
        <v>11</v>
      </c>
      <c r="C1" s="186" t="str">
        <f>7&amp;" / "&amp;COUNT(小計!$H$6:$H$33)+1&amp;" ページ"</f>
        <v>7 / 11 ページ</v>
      </c>
      <c r="D1" s="186"/>
      <c r="E1" s="186"/>
      <c r="F1" s="186"/>
      <c r="G1" s="186"/>
      <c r="H1" s="186"/>
    </row>
    <row r="2" spans="1:18" customFormat="1" ht="30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</row>
    <row r="3" spans="1:18" customFormat="1" ht="14.45" customHeight="1">
      <c r="B3" s="40" t="str">
        <f>"工事名称："&amp; 表紙!G27</f>
        <v>工事名称：サンプル工事</v>
      </c>
      <c r="C3" s="40"/>
      <c r="N3" s="39"/>
      <c r="O3" s="39"/>
      <c r="P3" s="39"/>
      <c r="Q3" s="39"/>
      <c r="R3" s="39"/>
    </row>
    <row r="4" spans="1:18" customFormat="1" ht="14.45" customHeight="1">
      <c r="B4" s="40" t="str">
        <f>"見積番号："&amp;表紙!X6</f>
        <v>見積番号：000000000001</v>
      </c>
      <c r="C4" s="40"/>
      <c r="N4" s="188" t="s">
        <v>115</v>
      </c>
      <c r="O4" s="188"/>
      <c r="P4" s="188"/>
      <c r="Q4" s="188"/>
      <c r="R4" s="188"/>
    </row>
    <row r="5" spans="1:18" customFormat="1" ht="23.1" customHeight="1">
      <c r="B5" s="56" t="s">
        <v>17</v>
      </c>
      <c r="C5" s="57" t="s">
        <v>18</v>
      </c>
      <c r="D5" s="57" t="s">
        <v>19</v>
      </c>
      <c r="E5" s="57" t="s">
        <v>20</v>
      </c>
      <c r="F5" s="57" t="s">
        <v>21</v>
      </c>
      <c r="G5" s="57" t="s">
        <v>22</v>
      </c>
      <c r="H5" s="57" t="s">
        <v>23</v>
      </c>
      <c r="I5" s="58" t="s">
        <v>24</v>
      </c>
      <c r="N5" s="61" t="s">
        <v>119</v>
      </c>
      <c r="O5" s="66" t="s">
        <v>120</v>
      </c>
      <c r="P5" s="61" t="s">
        <v>121</v>
      </c>
      <c r="Q5" s="61" t="s">
        <v>117</v>
      </c>
      <c r="R5" s="61" t="s">
        <v>118</v>
      </c>
    </row>
    <row r="6" spans="1:18" customFormat="1" ht="22.5" customHeight="1">
      <c r="B6" s="189" t="str">
        <f>小計!B11&amp;"." &amp; 小計!C11</f>
        <v>6.サンプル階層⑥</v>
      </c>
      <c r="C6" s="190"/>
      <c r="D6" s="190"/>
      <c r="E6" s="190"/>
      <c r="F6" s="190"/>
      <c r="G6" s="190"/>
      <c r="H6" s="190"/>
      <c r="I6" s="190"/>
      <c r="J6" s="136" t="s">
        <v>25</v>
      </c>
      <c r="N6" s="191"/>
      <c r="O6" s="192"/>
      <c r="P6" s="192"/>
      <c r="Q6" s="192"/>
      <c r="R6" s="193"/>
    </row>
    <row r="7" spans="1:18" customFormat="1" ht="22.5" customHeight="1">
      <c r="B7" s="75">
        <v>1</v>
      </c>
      <c r="C7" s="76" t="s">
        <v>165</v>
      </c>
      <c r="D7" s="73"/>
      <c r="E7" s="77">
        <v>1</v>
      </c>
      <c r="F7" s="78" t="s">
        <v>131</v>
      </c>
      <c r="G7" s="79">
        <v>6000</v>
      </c>
      <c r="H7" s="79">
        <f t="shared" ref="H7:H33" si="0">IF(AND(E7="",G7=""),"",E7*G7)</f>
        <v>6000</v>
      </c>
      <c r="I7" s="73" t="s">
        <v>61</v>
      </c>
      <c r="J7" s="47" t="s">
        <v>25</v>
      </c>
      <c r="N7" s="67">
        <v>1</v>
      </c>
      <c r="O7" s="62">
        <v>5000</v>
      </c>
      <c r="P7" s="62">
        <f>IF(AND($N7="",$O7=""),"",$N7*$O7)</f>
        <v>5000</v>
      </c>
      <c r="Q7" s="63">
        <f>IF($H7="","",$H7-IF($P7="",0,$P7))</f>
        <v>1000</v>
      </c>
      <c r="R7" s="64" t="str">
        <f>IF(Q7="","",ROUND(Q7/H7 *100,1) &amp; "%")</f>
        <v>16.7%</v>
      </c>
    </row>
    <row r="8" spans="1:18" customFormat="1" ht="22.5" customHeight="1">
      <c r="B8" s="41"/>
      <c r="C8" s="46"/>
      <c r="D8" s="42"/>
      <c r="E8" s="43"/>
      <c r="F8" s="44"/>
      <c r="G8" s="45"/>
      <c r="H8" s="79" t="str">
        <f t="shared" si="0"/>
        <v/>
      </c>
      <c r="I8" s="42"/>
      <c r="J8" s="47" t="s">
        <v>25</v>
      </c>
      <c r="N8" s="67"/>
      <c r="O8" s="62"/>
      <c r="P8" s="62"/>
      <c r="Q8" s="63" t="str">
        <f t="shared" ref="Q8:Q33" si="1">IF($H8="","",$H8-IF($P8="",0,$P8))</f>
        <v/>
      </c>
      <c r="R8" s="64" t="str">
        <f t="shared" ref="R8:R33" si="2">IF(Q8="","",ROUND(Q8/H8 *100,1) &amp; "%")</f>
        <v/>
      </c>
    </row>
    <row r="9" spans="1:18" customFormat="1" ht="22.5" customHeight="1">
      <c r="B9" s="41"/>
      <c r="C9" s="46"/>
      <c r="D9" s="42"/>
      <c r="E9" s="43"/>
      <c r="F9" s="44"/>
      <c r="G9" s="45"/>
      <c r="H9" s="79" t="str">
        <f t="shared" si="0"/>
        <v/>
      </c>
      <c r="I9" s="42"/>
      <c r="J9" s="47" t="s">
        <v>25</v>
      </c>
      <c r="N9" s="67"/>
      <c r="O9" s="62"/>
      <c r="P9" s="62"/>
      <c r="Q9" s="63" t="str">
        <f t="shared" si="1"/>
        <v/>
      </c>
      <c r="R9" s="64" t="str">
        <f t="shared" si="2"/>
        <v/>
      </c>
    </row>
    <row r="10" spans="1:18" customFormat="1" ht="22.5" customHeight="1">
      <c r="B10" s="41"/>
      <c r="C10" s="46"/>
      <c r="D10" s="42"/>
      <c r="E10" s="43"/>
      <c r="F10" s="44"/>
      <c r="G10" s="45"/>
      <c r="H10" s="79" t="str">
        <f t="shared" si="0"/>
        <v/>
      </c>
      <c r="I10" s="42"/>
      <c r="J10" s="47" t="s">
        <v>25</v>
      </c>
      <c r="N10" s="67"/>
      <c r="O10" s="62"/>
      <c r="P10" s="62"/>
      <c r="Q10" s="63" t="str">
        <f t="shared" si="1"/>
        <v/>
      </c>
      <c r="R10" s="64" t="str">
        <f t="shared" si="2"/>
        <v/>
      </c>
    </row>
    <row r="11" spans="1:18" customFormat="1" ht="22.5" customHeight="1">
      <c r="B11" s="41"/>
      <c r="C11" s="46"/>
      <c r="D11" s="42"/>
      <c r="E11" s="43"/>
      <c r="F11" s="44"/>
      <c r="G11" s="45"/>
      <c r="H11" s="79" t="str">
        <f t="shared" si="0"/>
        <v/>
      </c>
      <c r="I11" s="42"/>
      <c r="J11" s="47" t="s">
        <v>25</v>
      </c>
      <c r="N11" s="67"/>
      <c r="O11" s="62"/>
      <c r="P11" s="62"/>
      <c r="Q11" s="63" t="str">
        <f t="shared" si="1"/>
        <v/>
      </c>
      <c r="R11" s="64" t="str">
        <f t="shared" si="2"/>
        <v/>
      </c>
    </row>
    <row r="12" spans="1:18" customFormat="1" ht="22.5" customHeight="1">
      <c r="B12" s="41"/>
      <c r="C12" s="46"/>
      <c r="D12" s="42"/>
      <c r="E12" s="43"/>
      <c r="F12" s="44"/>
      <c r="G12" s="45"/>
      <c r="H12" s="79" t="str">
        <f t="shared" si="0"/>
        <v/>
      </c>
      <c r="I12" s="42"/>
      <c r="J12" s="47" t="s">
        <v>25</v>
      </c>
      <c r="N12" s="67"/>
      <c r="O12" s="62"/>
      <c r="P12" s="62"/>
      <c r="Q12" s="63" t="str">
        <f t="shared" si="1"/>
        <v/>
      </c>
      <c r="R12" s="64" t="str">
        <f t="shared" si="2"/>
        <v/>
      </c>
    </row>
    <row r="13" spans="1:18" customFormat="1" ht="22.5" customHeight="1">
      <c r="B13" s="41"/>
      <c r="C13" s="46"/>
      <c r="D13" s="42"/>
      <c r="E13" s="43"/>
      <c r="F13" s="44"/>
      <c r="G13" s="45"/>
      <c r="H13" s="79" t="str">
        <f t="shared" si="0"/>
        <v/>
      </c>
      <c r="I13" s="42"/>
      <c r="J13" s="47" t="s">
        <v>25</v>
      </c>
      <c r="N13" s="67"/>
      <c r="O13" s="62"/>
      <c r="P13" s="62"/>
      <c r="Q13" s="63" t="str">
        <f t="shared" si="1"/>
        <v/>
      </c>
      <c r="R13" s="64" t="str">
        <f t="shared" si="2"/>
        <v/>
      </c>
    </row>
    <row r="14" spans="1:18" customFormat="1" ht="22.5" customHeight="1">
      <c r="B14" s="41"/>
      <c r="C14" s="46"/>
      <c r="D14" s="42"/>
      <c r="E14" s="43"/>
      <c r="F14" s="44"/>
      <c r="G14" s="45"/>
      <c r="H14" s="79" t="str">
        <f t="shared" si="0"/>
        <v/>
      </c>
      <c r="I14" s="42"/>
      <c r="J14" s="47"/>
      <c r="N14" s="67"/>
      <c r="O14" s="62"/>
      <c r="P14" s="62"/>
      <c r="Q14" s="63" t="str">
        <f t="shared" si="1"/>
        <v/>
      </c>
      <c r="R14" s="64" t="str">
        <f t="shared" si="2"/>
        <v/>
      </c>
    </row>
    <row r="15" spans="1:18" customFormat="1" ht="22.5" customHeight="1">
      <c r="B15" s="41"/>
      <c r="C15" s="46"/>
      <c r="D15" s="42"/>
      <c r="E15" s="43"/>
      <c r="F15" s="44"/>
      <c r="G15" s="45"/>
      <c r="H15" s="79" t="str">
        <f t="shared" si="0"/>
        <v/>
      </c>
      <c r="I15" s="42"/>
      <c r="J15" s="47"/>
      <c r="N15" s="67"/>
      <c r="O15" s="62"/>
      <c r="P15" s="62"/>
      <c r="Q15" s="63" t="str">
        <f t="shared" si="1"/>
        <v/>
      </c>
      <c r="R15" s="64" t="str">
        <f t="shared" si="2"/>
        <v/>
      </c>
    </row>
    <row r="16" spans="1:18" customFormat="1" ht="22.5" customHeight="1">
      <c r="B16" s="41"/>
      <c r="C16" s="46"/>
      <c r="D16" s="42"/>
      <c r="E16" s="43"/>
      <c r="F16" s="44"/>
      <c r="G16" s="45"/>
      <c r="H16" s="79" t="str">
        <f t="shared" si="0"/>
        <v/>
      </c>
      <c r="I16" s="42"/>
      <c r="J16" s="47"/>
      <c r="N16" s="67"/>
      <c r="O16" s="62"/>
      <c r="P16" s="62"/>
      <c r="Q16" s="63" t="str">
        <f t="shared" si="1"/>
        <v/>
      </c>
      <c r="R16" s="64" t="str">
        <f t="shared" si="2"/>
        <v/>
      </c>
    </row>
    <row r="17" spans="2:18" customFormat="1" ht="22.5" customHeight="1">
      <c r="B17" s="41"/>
      <c r="C17" s="46"/>
      <c r="D17" s="42"/>
      <c r="E17" s="43"/>
      <c r="F17" s="44"/>
      <c r="G17" s="45"/>
      <c r="H17" s="79" t="str">
        <f t="shared" si="0"/>
        <v/>
      </c>
      <c r="I17" s="42"/>
      <c r="J17" s="47"/>
      <c r="N17" s="67"/>
      <c r="O17" s="62"/>
      <c r="P17" s="62"/>
      <c r="Q17" s="63" t="str">
        <f t="shared" si="1"/>
        <v/>
      </c>
      <c r="R17" s="64" t="str">
        <f t="shared" si="2"/>
        <v/>
      </c>
    </row>
    <row r="18" spans="2:18" customFormat="1" ht="22.5" customHeight="1">
      <c r="B18" s="41"/>
      <c r="C18" s="46"/>
      <c r="D18" s="42"/>
      <c r="E18" s="43"/>
      <c r="F18" s="44"/>
      <c r="G18" s="45"/>
      <c r="H18" s="79" t="str">
        <f t="shared" si="0"/>
        <v/>
      </c>
      <c r="I18" s="42"/>
      <c r="J18" s="47" t="s">
        <v>25</v>
      </c>
      <c r="N18" s="67"/>
      <c r="O18" s="62"/>
      <c r="P18" s="62"/>
      <c r="Q18" s="63" t="str">
        <f t="shared" si="1"/>
        <v/>
      </c>
      <c r="R18" s="64" t="str">
        <f t="shared" si="2"/>
        <v/>
      </c>
    </row>
    <row r="19" spans="2:18" customFormat="1" ht="22.5" customHeight="1">
      <c r="B19" s="41"/>
      <c r="C19" s="46"/>
      <c r="D19" s="42"/>
      <c r="E19" s="43"/>
      <c r="F19" s="44"/>
      <c r="G19" s="45"/>
      <c r="H19" s="79" t="str">
        <f t="shared" si="0"/>
        <v/>
      </c>
      <c r="I19" s="42"/>
      <c r="J19" s="47" t="s">
        <v>25</v>
      </c>
      <c r="N19" s="67"/>
      <c r="O19" s="62"/>
      <c r="P19" s="62"/>
      <c r="Q19" s="63" t="str">
        <f t="shared" si="1"/>
        <v/>
      </c>
      <c r="R19" s="64" t="str">
        <f t="shared" si="2"/>
        <v/>
      </c>
    </row>
    <row r="20" spans="2:18" customFormat="1" ht="22.5" customHeight="1">
      <c r="B20" s="41"/>
      <c r="C20" s="46"/>
      <c r="D20" s="42"/>
      <c r="E20" s="43"/>
      <c r="F20" s="44"/>
      <c r="G20" s="45"/>
      <c r="H20" s="79" t="str">
        <f t="shared" si="0"/>
        <v/>
      </c>
      <c r="I20" s="42"/>
      <c r="J20" s="47" t="s">
        <v>25</v>
      </c>
      <c r="N20" s="67"/>
      <c r="O20" s="62"/>
      <c r="P20" s="62"/>
      <c r="Q20" s="63" t="str">
        <f t="shared" si="1"/>
        <v/>
      </c>
      <c r="R20" s="64" t="str">
        <f t="shared" si="2"/>
        <v/>
      </c>
    </row>
    <row r="21" spans="2:18" customFormat="1" ht="22.5" customHeight="1">
      <c r="B21" s="41"/>
      <c r="C21" s="46"/>
      <c r="D21" s="42"/>
      <c r="E21" s="43"/>
      <c r="F21" s="44"/>
      <c r="G21" s="45"/>
      <c r="H21" s="79" t="str">
        <f t="shared" si="0"/>
        <v/>
      </c>
      <c r="I21" s="42"/>
      <c r="J21" s="47" t="s">
        <v>25</v>
      </c>
      <c r="N21" s="67"/>
      <c r="O21" s="62"/>
      <c r="P21" s="62"/>
      <c r="Q21" s="63" t="str">
        <f t="shared" si="1"/>
        <v/>
      </c>
      <c r="R21" s="64" t="str">
        <f t="shared" si="2"/>
        <v/>
      </c>
    </row>
    <row r="22" spans="2:18" customFormat="1" ht="22.5" customHeight="1">
      <c r="B22" s="41"/>
      <c r="C22" s="46"/>
      <c r="D22" s="42"/>
      <c r="E22" s="43"/>
      <c r="F22" s="44"/>
      <c r="G22" s="45"/>
      <c r="H22" s="79" t="str">
        <f t="shared" si="0"/>
        <v/>
      </c>
      <c r="I22" s="42"/>
      <c r="J22" s="47" t="s">
        <v>25</v>
      </c>
      <c r="N22" s="67"/>
      <c r="O22" s="62"/>
      <c r="P22" s="62"/>
      <c r="Q22" s="63" t="str">
        <f t="shared" si="1"/>
        <v/>
      </c>
      <c r="R22" s="64" t="str">
        <f t="shared" si="2"/>
        <v/>
      </c>
    </row>
    <row r="23" spans="2:18" customFormat="1" ht="22.5" customHeight="1">
      <c r="B23" s="41"/>
      <c r="C23" s="46"/>
      <c r="D23" s="42"/>
      <c r="E23" s="43"/>
      <c r="F23" s="44"/>
      <c r="G23" s="45"/>
      <c r="H23" s="79" t="str">
        <f t="shared" si="0"/>
        <v/>
      </c>
      <c r="I23" s="42"/>
      <c r="J23" s="47" t="s">
        <v>25</v>
      </c>
      <c r="N23" s="67"/>
      <c r="O23" s="62"/>
      <c r="P23" s="62"/>
      <c r="Q23" s="63" t="str">
        <f t="shared" si="1"/>
        <v/>
      </c>
      <c r="R23" s="64" t="str">
        <f t="shared" si="2"/>
        <v/>
      </c>
    </row>
    <row r="24" spans="2:18" customFormat="1" ht="22.5" customHeight="1">
      <c r="B24" s="41"/>
      <c r="C24" s="46"/>
      <c r="D24" s="42"/>
      <c r="E24" s="43"/>
      <c r="F24" s="44"/>
      <c r="G24" s="45"/>
      <c r="H24" s="79" t="str">
        <f t="shared" si="0"/>
        <v/>
      </c>
      <c r="I24" s="42"/>
      <c r="J24" s="47" t="s">
        <v>25</v>
      </c>
      <c r="N24" s="67"/>
      <c r="O24" s="62"/>
      <c r="P24" s="62"/>
      <c r="Q24" s="63" t="str">
        <f t="shared" si="1"/>
        <v/>
      </c>
      <c r="R24" s="64" t="str">
        <f t="shared" si="2"/>
        <v/>
      </c>
    </row>
    <row r="25" spans="2:18" customFormat="1" ht="22.5" customHeight="1">
      <c r="B25" s="41"/>
      <c r="C25" s="46"/>
      <c r="D25" s="42"/>
      <c r="E25" s="43"/>
      <c r="F25" s="44"/>
      <c r="G25" s="45"/>
      <c r="H25" s="79" t="str">
        <f t="shared" si="0"/>
        <v/>
      </c>
      <c r="I25" s="42"/>
      <c r="J25" s="47" t="s">
        <v>25</v>
      </c>
      <c r="N25" s="67"/>
      <c r="O25" s="62"/>
      <c r="P25" s="62"/>
      <c r="Q25" s="63" t="str">
        <f t="shared" si="1"/>
        <v/>
      </c>
      <c r="R25" s="64" t="str">
        <f t="shared" si="2"/>
        <v/>
      </c>
    </row>
    <row r="26" spans="2:18" customFormat="1" ht="22.5" customHeight="1">
      <c r="B26" s="41"/>
      <c r="C26" s="46"/>
      <c r="D26" s="42"/>
      <c r="E26" s="43"/>
      <c r="F26" s="44"/>
      <c r="G26" s="45"/>
      <c r="H26" s="79" t="str">
        <f t="shared" si="0"/>
        <v/>
      </c>
      <c r="I26" s="42"/>
      <c r="J26" s="47" t="s">
        <v>25</v>
      </c>
      <c r="N26" s="67"/>
      <c r="O26" s="62"/>
      <c r="P26" s="62"/>
      <c r="Q26" s="63" t="str">
        <f t="shared" si="1"/>
        <v/>
      </c>
      <c r="R26" s="64" t="str">
        <f t="shared" si="2"/>
        <v/>
      </c>
    </row>
    <row r="27" spans="2:18" customFormat="1" ht="22.5" customHeight="1">
      <c r="B27" s="41"/>
      <c r="C27" s="46"/>
      <c r="D27" s="42"/>
      <c r="E27" s="43"/>
      <c r="F27" s="44"/>
      <c r="G27" s="45"/>
      <c r="H27" s="79" t="str">
        <f t="shared" si="0"/>
        <v/>
      </c>
      <c r="I27" s="42"/>
      <c r="J27" s="47" t="s">
        <v>25</v>
      </c>
      <c r="N27" s="67"/>
      <c r="O27" s="62"/>
      <c r="P27" s="62"/>
      <c r="Q27" s="63" t="str">
        <f t="shared" si="1"/>
        <v/>
      </c>
      <c r="R27" s="64" t="str">
        <f t="shared" si="2"/>
        <v/>
      </c>
    </row>
    <row r="28" spans="2:18" customFormat="1" ht="22.5" customHeight="1">
      <c r="B28" s="41"/>
      <c r="C28" s="46"/>
      <c r="D28" s="42"/>
      <c r="E28" s="43"/>
      <c r="F28" s="44"/>
      <c r="G28" s="45"/>
      <c r="H28" s="79" t="str">
        <f t="shared" si="0"/>
        <v/>
      </c>
      <c r="I28" s="42"/>
      <c r="J28" s="47" t="s">
        <v>25</v>
      </c>
      <c r="N28" s="67"/>
      <c r="O28" s="62"/>
      <c r="P28" s="62"/>
      <c r="Q28" s="63" t="str">
        <f t="shared" si="1"/>
        <v/>
      </c>
      <c r="R28" s="64" t="str">
        <f t="shared" si="2"/>
        <v/>
      </c>
    </row>
    <row r="29" spans="2:18" customFormat="1" ht="22.5" customHeight="1">
      <c r="B29" s="41"/>
      <c r="C29" s="46"/>
      <c r="D29" s="42"/>
      <c r="E29" s="43"/>
      <c r="F29" s="44"/>
      <c r="G29" s="45"/>
      <c r="H29" s="79" t="str">
        <f t="shared" si="0"/>
        <v/>
      </c>
      <c r="I29" s="42"/>
      <c r="J29" s="47" t="s">
        <v>25</v>
      </c>
      <c r="N29" s="67"/>
      <c r="O29" s="62"/>
      <c r="P29" s="62"/>
      <c r="Q29" s="63" t="str">
        <f t="shared" si="1"/>
        <v/>
      </c>
      <c r="R29" s="64" t="str">
        <f t="shared" si="2"/>
        <v/>
      </c>
    </row>
    <row r="30" spans="2:18" customFormat="1" ht="22.5" customHeight="1">
      <c r="B30" s="41"/>
      <c r="C30" s="46"/>
      <c r="D30" s="42"/>
      <c r="E30" s="43"/>
      <c r="F30" s="44"/>
      <c r="G30" s="45"/>
      <c r="H30" s="79" t="str">
        <f t="shared" si="0"/>
        <v/>
      </c>
      <c r="I30" s="42"/>
      <c r="J30" s="47" t="s">
        <v>25</v>
      </c>
      <c r="N30" s="67"/>
      <c r="O30" s="62"/>
      <c r="P30" s="62"/>
      <c r="Q30" s="63" t="str">
        <f t="shared" si="1"/>
        <v/>
      </c>
      <c r="R30" s="64" t="str">
        <f t="shared" si="2"/>
        <v/>
      </c>
    </row>
    <row r="31" spans="2:18" customFormat="1" ht="22.5" customHeight="1">
      <c r="B31" s="41"/>
      <c r="C31" s="46"/>
      <c r="D31" s="42"/>
      <c r="E31" s="43"/>
      <c r="F31" s="44"/>
      <c r="G31" s="45"/>
      <c r="H31" s="79" t="str">
        <f t="shared" si="0"/>
        <v/>
      </c>
      <c r="I31" s="42"/>
      <c r="J31" s="47" t="s">
        <v>25</v>
      </c>
      <c r="N31" s="67"/>
      <c r="O31" s="62"/>
      <c r="P31" s="62"/>
      <c r="Q31" s="63" t="str">
        <f t="shared" si="1"/>
        <v/>
      </c>
      <c r="R31" s="64" t="str">
        <f t="shared" si="2"/>
        <v/>
      </c>
    </row>
    <row r="32" spans="2:18" customFormat="1" ht="22.5" customHeight="1">
      <c r="B32" s="41"/>
      <c r="C32" s="46"/>
      <c r="D32" s="42"/>
      <c r="E32" s="43"/>
      <c r="F32" s="44"/>
      <c r="G32" s="45"/>
      <c r="H32" s="79" t="str">
        <f t="shared" si="0"/>
        <v/>
      </c>
      <c r="I32" s="42"/>
      <c r="J32" s="47" t="s">
        <v>25</v>
      </c>
      <c r="N32" s="67"/>
      <c r="O32" s="62"/>
      <c r="P32" s="62"/>
      <c r="Q32" s="63" t="str">
        <f t="shared" si="1"/>
        <v/>
      </c>
      <c r="R32" s="64" t="str">
        <f t="shared" si="2"/>
        <v/>
      </c>
    </row>
    <row r="33" spans="2:18" customFormat="1" ht="22.5" customHeight="1">
      <c r="B33" s="41"/>
      <c r="C33" s="46"/>
      <c r="D33" s="42"/>
      <c r="E33" s="43"/>
      <c r="F33" s="44"/>
      <c r="G33" s="45"/>
      <c r="H33" s="79" t="str">
        <f t="shared" si="0"/>
        <v/>
      </c>
      <c r="I33" s="42"/>
      <c r="J33" s="47" t="s">
        <v>25</v>
      </c>
      <c r="N33" s="67"/>
      <c r="O33" s="62"/>
      <c r="P33" s="62"/>
      <c r="Q33" s="63" t="str">
        <f t="shared" si="1"/>
        <v/>
      </c>
      <c r="R33" s="64" t="str">
        <f t="shared" si="2"/>
        <v/>
      </c>
    </row>
    <row r="34" spans="2:18" customFormat="1" ht="22.5" customHeight="1">
      <c r="B34" s="41"/>
      <c r="C34" s="46" t="s">
        <v>85</v>
      </c>
      <c r="D34" s="42"/>
      <c r="E34" s="43"/>
      <c r="F34" s="44"/>
      <c r="G34" s="45"/>
      <c r="H34" s="45">
        <f>SUM(H7:H33)</f>
        <v>6000</v>
      </c>
      <c r="I34" s="42"/>
      <c r="J34" s="47" t="s">
        <v>25</v>
      </c>
      <c r="N34" s="68"/>
      <c r="O34" s="68"/>
      <c r="P34" s="69">
        <f>SUM(P7:P33)</f>
        <v>5000</v>
      </c>
      <c r="Q34" s="63">
        <f>IF(H34="","",H34-IF(P34="",0,P34))</f>
        <v>1000</v>
      </c>
      <c r="R34" s="64" t="str">
        <f>IF(Q34="","",ROUND(Q34/H34 *100,1) &amp; "%")</f>
        <v>16.7%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入力例</vt:lpstr>
      <vt:lpstr>表紙</vt:lpstr>
      <vt:lpstr>小計</vt:lpstr>
      <vt:lpstr>明細1</vt:lpstr>
      <vt:lpstr>明細2</vt:lpstr>
      <vt:lpstr>明細3</vt:lpstr>
      <vt:lpstr>明細4</vt:lpstr>
      <vt:lpstr>明細5</vt:lpstr>
      <vt:lpstr>明細6</vt:lpstr>
      <vt:lpstr>明細7</vt:lpstr>
      <vt:lpstr>明細8</vt:lpstr>
      <vt:lpstr>明細9</vt:lpstr>
      <vt:lpstr>明細10</vt:lpstr>
      <vt:lpstr>小計!Print_Area</vt:lpstr>
      <vt:lpstr>表紙!Print_Area</vt:lpstr>
      <vt:lpstr>明細1!Print_Area</vt:lpstr>
      <vt:lpstr>明細10!Print_Area</vt:lpstr>
      <vt:lpstr>明細2!Print_Area</vt:lpstr>
      <vt:lpstr>明細3!Print_Area</vt:lpstr>
      <vt:lpstr>明細4!Print_Area</vt:lpstr>
      <vt:lpstr>明細5!Print_Area</vt:lpstr>
      <vt:lpstr>明細6!Print_Area</vt:lpstr>
      <vt:lpstr>明細7!Print_Area</vt:lpstr>
      <vt:lpstr>明細8!Print_Area</vt:lpstr>
      <vt:lpstr>明細9!Print_Area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2022-05-26T03:13:41Z</dcterms:modified>
</cp:coreProperties>
</file>