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工事台帳/原価計算/"/>
    </mc:Choice>
  </mc:AlternateContent>
  <xr:revisionPtr revIDLastSave="0" documentId="8_{29A844C2-3311-4A73-8D58-F78B8D1660C7}" xr6:coauthVersionLast="47" xr6:coauthVersionMax="47" xr10:uidLastSave="{00000000-0000-0000-0000-000000000000}"/>
  <bookViews>
    <workbookView xWindow="9105" yWindow="2190" windowWidth="18960" windowHeight="13410" xr2:uid="{4A774346-CB02-4126-9C27-909410C2933E}"/>
  </bookViews>
  <sheets>
    <sheet name="原価計算書" sheetId="1" r:id="rId1"/>
  </sheets>
  <definedNames>
    <definedName name="_xlnm.Print_Area" localSheetId="0">原価計算書!$A$1:$AN$180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1" i="1" l="1"/>
  <c r="B135" i="1"/>
  <c r="B109" i="1"/>
  <c r="B83" i="1"/>
  <c r="B57" i="1"/>
  <c r="B159" i="1"/>
  <c r="B133" i="1"/>
  <c r="B107" i="1"/>
  <c r="B81" i="1"/>
  <c r="B55" i="1"/>
  <c r="B29" i="1"/>
  <c r="B158" i="1"/>
  <c r="B132" i="1"/>
  <c r="B106" i="1"/>
  <c r="B80" i="1"/>
  <c r="B54" i="1"/>
  <c r="B28" i="1"/>
  <c r="AB178" i="1" l="1"/>
  <c r="AB177" i="1"/>
  <c r="AB176" i="1"/>
  <c r="AB175" i="1"/>
  <c r="AB174" i="1"/>
  <c r="AB173" i="1"/>
  <c r="AB172" i="1"/>
  <c r="AB171" i="1"/>
  <c r="AB170" i="1"/>
  <c r="AB169" i="1"/>
  <c r="AB168" i="1"/>
  <c r="AB167" i="1"/>
  <c r="AK167" i="1" s="1"/>
  <c r="AB166" i="1"/>
  <c r="AB165" i="1"/>
  <c r="AB164" i="1"/>
  <c r="AB163" i="1"/>
  <c r="AB162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52" i="1"/>
  <c r="AH151" i="1"/>
  <c r="AH150" i="1"/>
  <c r="AH149" i="1"/>
  <c r="AH148" i="1"/>
  <c r="AH147" i="1"/>
  <c r="AK147" i="1" s="1"/>
  <c r="AH146" i="1"/>
  <c r="AH145" i="1"/>
  <c r="AH144" i="1"/>
  <c r="AH143" i="1"/>
  <c r="AH142" i="1"/>
  <c r="AH141" i="1"/>
  <c r="AH140" i="1"/>
  <c r="AH139" i="1"/>
  <c r="AH138" i="1"/>
  <c r="AH137" i="1"/>
  <c r="AH136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B152" i="1"/>
  <c r="AB151" i="1"/>
  <c r="AB150" i="1"/>
  <c r="AB149" i="1"/>
  <c r="AK149" i="1" s="1"/>
  <c r="AB148" i="1"/>
  <c r="AB147" i="1"/>
  <c r="AB146" i="1"/>
  <c r="AK146" i="1" s="1"/>
  <c r="AB145" i="1"/>
  <c r="AK145" i="1" s="1"/>
  <c r="AB144" i="1"/>
  <c r="AB143" i="1"/>
  <c r="AB142" i="1"/>
  <c r="AB141" i="1"/>
  <c r="AK141" i="1" s="1"/>
  <c r="AB140" i="1"/>
  <c r="AB139" i="1"/>
  <c r="AB138" i="1"/>
  <c r="AB137" i="1"/>
  <c r="AB136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K99" i="1" s="1"/>
  <c r="AH100" i="1"/>
  <c r="AH84" i="1"/>
  <c r="AK125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K112" i="1" s="1"/>
  <c r="AB111" i="1"/>
  <c r="AB110" i="1"/>
  <c r="AB85" i="1"/>
  <c r="AB86" i="1"/>
  <c r="AB87" i="1"/>
  <c r="AB88" i="1"/>
  <c r="AB89" i="1"/>
  <c r="AB90" i="1"/>
  <c r="AB91" i="1"/>
  <c r="AB92" i="1"/>
  <c r="AK92" i="1" s="1"/>
  <c r="AB93" i="1"/>
  <c r="AB94" i="1"/>
  <c r="AB95" i="1"/>
  <c r="AB96" i="1"/>
  <c r="AB97" i="1"/>
  <c r="AB98" i="1"/>
  <c r="AB99" i="1"/>
  <c r="AB100" i="1"/>
  <c r="AB84" i="1"/>
  <c r="AH59" i="1"/>
  <c r="AH60" i="1"/>
  <c r="AH61" i="1"/>
  <c r="AH62" i="1"/>
  <c r="AH63" i="1"/>
  <c r="AH64" i="1"/>
  <c r="AH65" i="1"/>
  <c r="AK65" i="1" s="1"/>
  <c r="AH66" i="1"/>
  <c r="AH67" i="1"/>
  <c r="AH68" i="1"/>
  <c r="AH69" i="1"/>
  <c r="AH70" i="1"/>
  <c r="AH71" i="1"/>
  <c r="AH72" i="1"/>
  <c r="AH73" i="1"/>
  <c r="AK73" i="1" s="1"/>
  <c r="AH74" i="1"/>
  <c r="AH58" i="1"/>
  <c r="AB59" i="1"/>
  <c r="AB60" i="1"/>
  <c r="AB61" i="1"/>
  <c r="AB62" i="1"/>
  <c r="AB63" i="1"/>
  <c r="AB64" i="1"/>
  <c r="AK64" i="1" s="1"/>
  <c r="AB65" i="1"/>
  <c r="AB66" i="1"/>
  <c r="AB67" i="1"/>
  <c r="AK67" i="1" s="1"/>
  <c r="AB68" i="1"/>
  <c r="AB69" i="1"/>
  <c r="AB70" i="1"/>
  <c r="AK70" i="1" s="1"/>
  <c r="AB71" i="1"/>
  <c r="AB72" i="1"/>
  <c r="AB73" i="1"/>
  <c r="AB74" i="1"/>
  <c r="AB58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B36" i="1"/>
  <c r="AB37" i="1"/>
  <c r="AK37" i="1" s="1"/>
  <c r="AB38" i="1"/>
  <c r="AK38" i="1" s="1"/>
  <c r="AB39" i="1"/>
  <c r="AB40" i="1"/>
  <c r="AB41" i="1"/>
  <c r="AB42" i="1"/>
  <c r="AK42" i="1" s="1"/>
  <c r="AB43" i="1"/>
  <c r="AK43" i="1" s="1"/>
  <c r="AB44" i="1"/>
  <c r="AB45" i="1"/>
  <c r="AB46" i="1"/>
  <c r="AK46" i="1" s="1"/>
  <c r="AB47" i="1"/>
  <c r="AB48" i="1"/>
  <c r="AK74" i="1"/>
  <c r="AK120" i="1"/>
  <c r="AK111" i="1"/>
  <c r="AK91" i="1"/>
  <c r="AB75" i="1" l="1"/>
  <c r="AB31" i="1" s="1"/>
  <c r="AK115" i="1"/>
  <c r="AK63" i="1"/>
  <c r="AK151" i="1"/>
  <c r="AK71" i="1"/>
  <c r="AK100" i="1"/>
  <c r="AK144" i="1"/>
  <c r="AK152" i="1"/>
  <c r="AK36" i="1"/>
  <c r="AK59" i="1"/>
  <c r="AK62" i="1"/>
  <c r="AK139" i="1"/>
  <c r="AK143" i="1"/>
  <c r="AK66" i="1"/>
  <c r="AK119" i="1"/>
  <c r="AK72" i="1"/>
  <c r="AK96" i="1"/>
  <c r="AK88" i="1"/>
  <c r="AK121" i="1"/>
  <c r="AK113" i="1"/>
  <c r="AK117" i="1"/>
  <c r="AK123" i="1"/>
  <c r="AK98" i="1"/>
  <c r="AK94" i="1"/>
  <c r="AK90" i="1"/>
  <c r="AK86" i="1"/>
  <c r="AK84" i="1"/>
  <c r="AH75" i="1"/>
  <c r="AK69" i="1"/>
  <c r="AK61" i="1"/>
  <c r="AK48" i="1"/>
  <c r="AK44" i="1"/>
  <c r="AK68" i="1"/>
  <c r="AK60" i="1"/>
  <c r="AB101" i="1"/>
  <c r="AB32" i="1" s="1"/>
  <c r="AK97" i="1"/>
  <c r="AK95" i="1"/>
  <c r="AK93" i="1"/>
  <c r="AK89" i="1"/>
  <c r="AK87" i="1"/>
  <c r="AK85" i="1"/>
  <c r="AK114" i="1"/>
  <c r="AK116" i="1"/>
  <c r="AK118" i="1"/>
  <c r="AK122" i="1"/>
  <c r="AK124" i="1"/>
  <c r="AK126" i="1"/>
  <c r="AK140" i="1"/>
  <c r="AK142" i="1"/>
  <c r="AK148" i="1"/>
  <c r="AK150" i="1"/>
  <c r="AK166" i="1"/>
  <c r="AK168" i="1"/>
  <c r="AK169" i="1"/>
  <c r="AK170" i="1"/>
  <c r="AK171" i="1"/>
  <c r="AK172" i="1"/>
  <c r="AK173" i="1"/>
  <c r="AK174" i="1"/>
  <c r="AK175" i="1"/>
  <c r="AK176" i="1"/>
  <c r="AK177" i="1"/>
  <c r="AK178" i="1"/>
  <c r="AK45" i="1"/>
  <c r="AK40" i="1"/>
  <c r="AK41" i="1"/>
  <c r="AK47" i="1"/>
  <c r="AK39" i="1"/>
  <c r="AH101" i="1"/>
  <c r="AK58" i="1"/>
  <c r="AB127" i="1"/>
  <c r="AB33" i="1" s="1"/>
  <c r="AH127" i="1"/>
  <c r="AH33" i="1" s="1"/>
  <c r="AB179" i="1"/>
  <c r="AB35" i="1" s="1"/>
  <c r="AK138" i="1"/>
  <c r="AK165" i="1"/>
  <c r="AK164" i="1"/>
  <c r="AK163" i="1"/>
  <c r="AH179" i="1"/>
  <c r="AK162" i="1"/>
  <c r="AK137" i="1"/>
  <c r="AH153" i="1"/>
  <c r="AH34" i="1" s="1"/>
  <c r="AB153" i="1"/>
  <c r="AB34" i="1" s="1"/>
  <c r="AK136" i="1"/>
  <c r="AK110" i="1"/>
  <c r="W34" i="1" l="1"/>
  <c r="U34" i="1"/>
  <c r="AK179" i="1"/>
  <c r="AH35" i="1"/>
  <c r="U35" i="1" s="1"/>
  <c r="U33" i="1"/>
  <c r="W33" i="1"/>
  <c r="AK101" i="1"/>
  <c r="AH32" i="1"/>
  <c r="U32" i="1" s="1"/>
  <c r="AK75" i="1"/>
  <c r="AH31" i="1"/>
  <c r="U31" i="1" s="1"/>
  <c r="AK127" i="1"/>
  <c r="AK153" i="1"/>
  <c r="B104" i="1" l="1"/>
  <c r="B52" i="1"/>
  <c r="B26" i="1"/>
  <c r="B78" i="1"/>
  <c r="B156" i="1"/>
  <c r="B130" i="1"/>
  <c r="W32" i="1"/>
  <c r="W31" i="1"/>
  <c r="W35" i="1"/>
  <c r="AK31" i="1"/>
  <c r="AK34" i="1"/>
  <c r="AK35" i="1"/>
  <c r="AK33" i="1"/>
  <c r="AH49" i="1" l="1"/>
  <c r="S7" i="1" s="1"/>
  <c r="AK32" i="1"/>
  <c r="AB49" i="1" l="1"/>
  <c r="S6" i="1" s="1"/>
  <c r="AK49" i="1" l="1"/>
  <c r="S8" i="1" s="1"/>
</calcChain>
</file>

<file path=xl/sharedStrings.xml><?xml version="1.0" encoding="utf-8"?>
<sst xmlns="http://schemas.openxmlformats.org/spreadsheetml/2006/main" count="156" uniqueCount="77">
  <si>
    <t>原 価 計 算 書</t>
    <rPh sb="0" eb="1">
      <t>ゲン</t>
    </rPh>
    <rPh sb="2" eb="3">
      <t>アタイ</t>
    </rPh>
    <rPh sb="4" eb="5">
      <t>ケイ</t>
    </rPh>
    <rPh sb="6" eb="7">
      <t>サン</t>
    </rPh>
    <rPh sb="8" eb="9">
      <t>ショ</t>
    </rPh>
    <phoneticPr fontId="1"/>
  </si>
  <si>
    <t>見積番号：</t>
    <rPh sb="0" eb="2">
      <t>ミツ</t>
    </rPh>
    <rPh sb="2" eb="4">
      <t>バンゴウ</t>
    </rPh>
    <phoneticPr fontId="1"/>
  </si>
  <si>
    <t>0000000001-01</t>
    <phoneticPr fontId="1"/>
  </si>
  <si>
    <t>見積作成日：</t>
    <rPh sb="0" eb="2">
      <t>ミツモリ</t>
    </rPh>
    <rPh sb="2" eb="5">
      <t>サクセイビ</t>
    </rPh>
    <phoneticPr fontId="1"/>
  </si>
  <si>
    <t>2021年04月01年</t>
    <rPh sb="4" eb="5">
      <t>ネン</t>
    </rPh>
    <rPh sb="7" eb="8">
      <t>ガツ</t>
    </rPh>
    <rPh sb="10" eb="11">
      <t>ネン</t>
    </rPh>
    <phoneticPr fontId="1"/>
  </si>
  <si>
    <t>見積金額</t>
    <rPh sb="0" eb="4">
      <t>ミツモリキンガク</t>
    </rPh>
    <phoneticPr fontId="1"/>
  </si>
  <si>
    <t>原価金額</t>
    <rPh sb="0" eb="4">
      <t>ゲンカキンガク</t>
    </rPh>
    <phoneticPr fontId="1"/>
  </si>
  <si>
    <t>粗利率</t>
    <rPh sb="0" eb="3">
      <t>アラリリツ</t>
    </rPh>
    <phoneticPr fontId="1"/>
  </si>
  <si>
    <t>－</t>
    <phoneticPr fontId="1"/>
  </si>
  <si>
    <t>（税込）</t>
    <rPh sb="1" eb="3">
      <t>ゼイコ</t>
    </rPh>
    <phoneticPr fontId="1"/>
  </si>
  <si>
    <t>株式会社　Demo</t>
    <phoneticPr fontId="1"/>
  </si>
  <si>
    <t>123－0012</t>
    <phoneticPr fontId="1"/>
  </si>
  <si>
    <t>兵庫県神戸市中央区〇〇ビル2階</t>
    <rPh sb="0" eb="6">
      <t>ヒョウゴケンコウベシ</t>
    </rPh>
    <rPh sb="6" eb="8">
      <t>チュウオウ</t>
    </rPh>
    <rPh sb="8" eb="9">
      <t>ク</t>
    </rPh>
    <rPh sb="14" eb="15">
      <t>カイ</t>
    </rPh>
    <phoneticPr fontId="1"/>
  </si>
  <si>
    <t>Tel：080-2345-1234</t>
    <phoneticPr fontId="1"/>
  </si>
  <si>
    <t>Fax：078‐1234-2345</t>
    <phoneticPr fontId="1"/>
  </si>
  <si>
    <t>Mail：info@aipear.com</t>
    <phoneticPr fontId="1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</si>
  <si>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1"/>
  </si>
  <si>
    <t>支 払 条 件</t>
    <rPh sb="0" eb="1">
      <t>シ</t>
    </rPh>
    <rPh sb="2" eb="3">
      <t>フツ</t>
    </rPh>
    <rPh sb="4" eb="5">
      <t>ジョウ</t>
    </rPh>
    <rPh sb="6" eb="7">
      <t>ケン</t>
    </rPh>
    <phoneticPr fontId="1"/>
  </si>
  <si>
    <t>見 積 有 効 期 限</t>
    <rPh sb="0" eb="1">
      <t>ミ</t>
    </rPh>
    <rPh sb="2" eb="3">
      <t>セキ</t>
    </rPh>
    <rPh sb="4" eb="5">
      <t>ユウ</t>
    </rPh>
    <rPh sb="6" eb="7">
      <t>コウ</t>
    </rPh>
    <rPh sb="8" eb="9">
      <t>キ</t>
    </rPh>
    <rPh sb="10" eb="11">
      <t>キリ</t>
    </rPh>
    <phoneticPr fontId="1"/>
  </si>
  <si>
    <t>工　　　　期</t>
    <rPh sb="0" eb="1">
      <t>コウ</t>
    </rPh>
    <rPh sb="5" eb="6">
      <t>キ</t>
    </rPh>
    <phoneticPr fontId="1"/>
  </si>
  <si>
    <t>件　　　　名</t>
    <rPh sb="0" eb="1">
      <t>ケン</t>
    </rPh>
    <rPh sb="5" eb="6">
      <t>メイ</t>
    </rPh>
    <phoneticPr fontId="1"/>
  </si>
  <si>
    <t>内　　　　容</t>
    <rPh sb="0" eb="1">
      <t>ナイ</t>
    </rPh>
    <rPh sb="5" eb="6">
      <t>ヨウ</t>
    </rPh>
    <phoneticPr fontId="1"/>
  </si>
  <si>
    <t>備　　　　考</t>
    <rPh sb="0" eb="1">
      <t>ビ</t>
    </rPh>
    <rPh sb="5" eb="6">
      <t>コウ</t>
    </rPh>
    <phoneticPr fontId="1"/>
  </si>
  <si>
    <t>協議の上</t>
    <rPh sb="0" eb="2">
      <t>キョウギ</t>
    </rPh>
    <rPh sb="3" eb="4">
      <t>ウエ</t>
    </rPh>
    <phoneticPr fontId="1"/>
  </si>
  <si>
    <t>兵庫県神戸市中央区東町〇〇〇－〇</t>
    <rPh sb="0" eb="3">
      <t>ヒョウゴケン</t>
    </rPh>
    <rPh sb="3" eb="9">
      <t>コウベシチュウオウク</t>
    </rPh>
    <rPh sb="9" eb="11">
      <t>ヒガシチョウ</t>
    </rPh>
    <phoneticPr fontId="1"/>
  </si>
  <si>
    <t>山田太郎邸キッチンリフォーム工事</t>
    <rPh sb="0" eb="5">
      <t>ヤマダタロウテイ</t>
    </rPh>
    <rPh sb="14" eb="16">
      <t>コウジ</t>
    </rPh>
    <phoneticPr fontId="1"/>
  </si>
  <si>
    <t>30日間</t>
    <rPh sb="2" eb="4">
      <t>ニチカン</t>
    </rPh>
    <phoneticPr fontId="1"/>
  </si>
  <si>
    <t>2022年6月末完成予定</t>
    <rPh sb="4" eb="5">
      <t>ネン</t>
    </rPh>
    <rPh sb="6" eb="7">
      <t>ガツ</t>
    </rPh>
    <rPh sb="7" eb="8">
      <t>マツ</t>
    </rPh>
    <rPh sb="8" eb="12">
      <t>カンセイヨテイ</t>
    </rPh>
    <phoneticPr fontId="1"/>
  </si>
  <si>
    <t xml:space="preserve">設計図書　　　：別途添付
工法　　　　　：▲▲工法
支給品の有無　：□□□□
その他の条件　：工事にかかる電気代、水道代は施主様ご負担になります。
</t>
    <rPh sb="0" eb="3">
      <t>セッケイズ</t>
    </rPh>
    <rPh sb="3" eb="4">
      <t>ショ</t>
    </rPh>
    <rPh sb="8" eb="10">
      <t>ベット</t>
    </rPh>
    <rPh sb="10" eb="12">
      <t>テンプ</t>
    </rPh>
    <rPh sb="13" eb="15">
      <t>コウホウ</t>
    </rPh>
    <rPh sb="23" eb="25">
      <t>コウホウ</t>
    </rPh>
    <rPh sb="26" eb="29">
      <t>シキュウヒン</t>
    </rPh>
    <rPh sb="30" eb="32">
      <t>ウム</t>
    </rPh>
    <rPh sb="41" eb="42">
      <t>タ</t>
    </rPh>
    <rPh sb="43" eb="45">
      <t>ジョウケン</t>
    </rPh>
    <rPh sb="47" eb="49">
      <t>コウジ</t>
    </rPh>
    <rPh sb="53" eb="56">
      <t>デンキダイ</t>
    </rPh>
    <rPh sb="57" eb="60">
      <t>スイドウダイ</t>
    </rPh>
    <rPh sb="61" eb="63">
      <t>セヌシ</t>
    </rPh>
    <rPh sb="63" eb="64">
      <t>サマ</t>
    </rPh>
    <rPh sb="65" eb="67">
      <t>フタン</t>
    </rPh>
    <phoneticPr fontId="1"/>
  </si>
  <si>
    <t>原　価　内　訳　書</t>
    <rPh sb="0" eb="1">
      <t>ゲン</t>
    </rPh>
    <rPh sb="2" eb="3">
      <t>アタイ</t>
    </rPh>
    <rPh sb="4" eb="5">
      <t>ナイ</t>
    </rPh>
    <rPh sb="6" eb="7">
      <t>ワケ</t>
    </rPh>
    <rPh sb="8" eb="9">
      <t>ショ</t>
    </rPh>
    <phoneticPr fontId="1"/>
  </si>
  <si>
    <t>山田　太郎様邸工事</t>
    <rPh sb="0" eb="2">
      <t>ヤマダ</t>
    </rPh>
    <rPh sb="3" eb="5">
      <t>タロウ</t>
    </rPh>
    <rPh sb="5" eb="6">
      <t>サマ</t>
    </rPh>
    <rPh sb="6" eb="7">
      <t>テイ</t>
    </rPh>
    <rPh sb="7" eb="9">
      <t>コウジ</t>
    </rPh>
    <phoneticPr fontId="1"/>
  </si>
  <si>
    <t>No.</t>
    <phoneticPr fontId="1"/>
  </si>
  <si>
    <t>項目</t>
    <rPh sb="0" eb="2">
      <t>コウモク</t>
    </rPh>
    <phoneticPr fontId="1"/>
  </si>
  <si>
    <t>仕様・摘要</t>
    <rPh sb="0" eb="2">
      <t>シヨウ</t>
    </rPh>
    <rPh sb="3" eb="5">
      <t>テキヨウ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</si>
  <si>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</si>
  <si>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</si>
  <si>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</si>
  <si>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</si>
  <si>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原単価</t>
    <rPh sb="0" eb="3">
      <t>ゲンタンカ</t>
    </rPh>
    <phoneticPr fontId="1"/>
  </si>
  <si>
    <t>原価金額</t>
    <rPh sb="0" eb="4">
      <t>ゲンカキンガク</t>
    </rPh>
    <phoneticPr fontId="1"/>
  </si>
  <si>
    <t>粗利率</t>
    <rPh sb="0" eb="3">
      <t>アラリリツ</t>
    </rPh>
    <phoneticPr fontId="1"/>
  </si>
  <si>
    <t>仮設工事</t>
    <rPh sb="0" eb="4">
      <t>カセツコウジ</t>
    </rPh>
    <phoneticPr fontId="1"/>
  </si>
  <si>
    <t>解体工事</t>
    <rPh sb="0" eb="4">
      <t>カイタイコウジ</t>
    </rPh>
    <phoneticPr fontId="1"/>
  </si>
  <si>
    <t>木工事</t>
    <rPh sb="0" eb="1">
      <t>キ</t>
    </rPh>
    <rPh sb="1" eb="3">
      <t>コウジ</t>
    </rPh>
    <phoneticPr fontId="1"/>
  </si>
  <si>
    <t>内装工事</t>
    <rPh sb="0" eb="4">
      <t>ナイソウコウジ</t>
    </rPh>
    <phoneticPr fontId="1"/>
  </si>
  <si>
    <t>式</t>
    <rPh sb="0" eb="1">
      <t>シキ</t>
    </rPh>
    <phoneticPr fontId="1"/>
  </si>
  <si>
    <t>【合計】(税抜き）</t>
    <rPh sb="1" eb="3">
      <t>ゴウケイ</t>
    </rPh>
    <rPh sb="5" eb="7">
      <t>ゼイヌ</t>
    </rPh>
    <phoneticPr fontId="1"/>
  </si>
  <si>
    <t>原　価　明　細　書</t>
    <rPh sb="0" eb="1">
      <t>ゲン</t>
    </rPh>
    <rPh sb="2" eb="3">
      <t>アタイ</t>
    </rPh>
    <rPh sb="4" eb="5">
      <t>アキラ</t>
    </rPh>
    <rPh sb="6" eb="7">
      <t>ホソ</t>
    </rPh>
    <rPh sb="8" eb="9">
      <t>ショ</t>
    </rPh>
    <phoneticPr fontId="1"/>
  </si>
  <si>
    <t>養生費</t>
    <rPh sb="0" eb="3">
      <t>ヨウジョウヒ</t>
    </rPh>
    <phoneticPr fontId="1"/>
  </si>
  <si>
    <t>清掃片付け処分費</t>
    <rPh sb="0" eb="2">
      <t>セイソウ</t>
    </rPh>
    <rPh sb="2" eb="4">
      <t>カタヅ</t>
    </rPh>
    <rPh sb="5" eb="8">
      <t>ショブンヒ</t>
    </rPh>
    <phoneticPr fontId="1"/>
  </si>
  <si>
    <t>【小計】(税抜き）</t>
    <rPh sb="1" eb="3">
      <t>ショウケイ</t>
    </rPh>
    <rPh sb="5" eb="7">
      <t>ゼイヌ</t>
    </rPh>
    <phoneticPr fontId="1"/>
  </si>
  <si>
    <t>既存キッチン解体工事</t>
    <rPh sb="0" eb="2">
      <t>キゾン</t>
    </rPh>
    <rPh sb="6" eb="10">
      <t>カイタイコウジ</t>
    </rPh>
    <phoneticPr fontId="1"/>
  </si>
  <si>
    <t>既存キッチン処分費</t>
    <rPh sb="0" eb="2">
      <t>キゾン</t>
    </rPh>
    <rPh sb="6" eb="9">
      <t>ショブンヒ</t>
    </rPh>
    <phoneticPr fontId="1"/>
  </si>
  <si>
    <t>既存　1型キッチン</t>
    <rPh sb="0" eb="2">
      <t>キゾン</t>
    </rPh>
    <rPh sb="4" eb="5">
      <t>ガタ</t>
    </rPh>
    <phoneticPr fontId="1"/>
  </si>
  <si>
    <t>組立金物</t>
    <rPh sb="0" eb="2">
      <t>クミタテ</t>
    </rPh>
    <rPh sb="2" eb="3">
      <t>キン</t>
    </rPh>
    <rPh sb="3" eb="4">
      <t>モノ</t>
    </rPh>
    <phoneticPr fontId="1"/>
  </si>
  <si>
    <t>大工手間</t>
    <rPh sb="0" eb="2">
      <t>ダイク</t>
    </rPh>
    <rPh sb="2" eb="4">
      <t>テマ</t>
    </rPh>
    <phoneticPr fontId="1"/>
  </si>
  <si>
    <t xml:space="preserve">壁・天井下地コンパネべニア </t>
    <phoneticPr fontId="1"/>
  </si>
  <si>
    <t>ビス・ボンドなど</t>
    <phoneticPr fontId="1"/>
  </si>
  <si>
    <t>各施工</t>
    <rPh sb="0" eb="1">
      <t>カク</t>
    </rPh>
    <rPh sb="1" eb="3">
      <t>セコウ</t>
    </rPh>
    <phoneticPr fontId="1"/>
  </si>
  <si>
    <t>クッションフロア一張り</t>
    <rPh sb="8" eb="9">
      <t>イチ</t>
    </rPh>
    <rPh sb="9" eb="10">
      <t>ハ</t>
    </rPh>
    <phoneticPr fontId="1"/>
  </si>
  <si>
    <t>既存ビニールクロス処分費</t>
    <rPh sb="0" eb="2">
      <t>キゾン</t>
    </rPh>
    <rPh sb="9" eb="12">
      <t>ショブンヒ</t>
    </rPh>
    <phoneticPr fontId="1"/>
  </si>
  <si>
    <t>下地処理</t>
    <rPh sb="0" eb="2">
      <t>シタジ</t>
    </rPh>
    <rPh sb="2" eb="4">
      <t>ショリ</t>
    </rPh>
    <phoneticPr fontId="1"/>
  </si>
  <si>
    <t>ビニールクロス</t>
    <phoneticPr fontId="1"/>
  </si>
  <si>
    <t>ソフト巾木</t>
    <rPh sb="3" eb="5">
      <t>ハバキ</t>
    </rPh>
    <phoneticPr fontId="1"/>
  </si>
  <si>
    <t>キッチン壁</t>
    <rPh sb="4" eb="5">
      <t>カベ</t>
    </rPh>
    <phoneticPr fontId="1"/>
  </si>
  <si>
    <t>パテ処理キッチン壁・天井</t>
    <rPh sb="2" eb="4">
      <t>ショリ</t>
    </rPh>
    <rPh sb="8" eb="9">
      <t>カベ</t>
    </rPh>
    <rPh sb="10" eb="12">
      <t>テンジョウ</t>
    </rPh>
    <phoneticPr fontId="1"/>
  </si>
  <si>
    <t>壁用</t>
    <rPh sb="0" eb="2">
      <t>カベヨウ</t>
    </rPh>
    <phoneticPr fontId="1"/>
  </si>
  <si>
    <t>天井用</t>
    <rPh sb="0" eb="3">
      <t>テンジョウヨウ</t>
    </rPh>
    <phoneticPr fontId="1"/>
  </si>
  <si>
    <t>㎡</t>
    <phoneticPr fontId="1"/>
  </si>
  <si>
    <t>既存配管撤去工事</t>
    <rPh sb="0" eb="2">
      <t>キゾン</t>
    </rPh>
    <rPh sb="2" eb="6">
      <t>ハイカンテッキョ</t>
    </rPh>
    <rPh sb="6" eb="8">
      <t>コウジ</t>
    </rPh>
    <phoneticPr fontId="1"/>
  </si>
  <si>
    <t>給水配管工事</t>
    <rPh sb="0" eb="4">
      <t>キュウスイハイカン</t>
    </rPh>
    <rPh sb="4" eb="6">
      <t>コウジ</t>
    </rPh>
    <phoneticPr fontId="1"/>
  </si>
  <si>
    <t>給水配管工事</t>
    <rPh sb="0" eb="6">
      <t>キュウスイハイカンコウジ</t>
    </rPh>
    <phoneticPr fontId="1"/>
  </si>
  <si>
    <t>排水配管工事</t>
    <rPh sb="0" eb="4">
      <t>ハイスイハイカン</t>
    </rPh>
    <rPh sb="4" eb="6">
      <t>コウジ</t>
    </rPh>
    <phoneticPr fontId="1"/>
  </si>
  <si>
    <t>箇所</t>
    <rPh sb="0" eb="2">
      <t>カショ</t>
    </rPh>
    <phoneticPr fontId="1"/>
  </si>
  <si>
    <t>衛生設備工事</t>
    <rPh sb="0" eb="2">
      <t>エイセイ</t>
    </rPh>
    <rPh sb="2" eb="6">
      <t>セツビコウジ</t>
    </rPh>
    <phoneticPr fontId="1"/>
  </si>
  <si>
    <t>様</t>
    <rPh sb="0" eb="1">
      <t>サマ</t>
    </rPh>
    <phoneticPr fontId="1"/>
  </si>
  <si>
    <t>山田　太郎　</t>
    <rPh sb="0" eb="2">
      <t>ヤマダ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</si>
</sst>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);[Red]\(#,##0\)"/>
    <numFmt numFmtId="177" formatCode="#,###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0" borderId="0" xfId="0" applyFont="1" applyBorder="1">
      <alignment vertical="center"/>
    </xf>
    <xf numFmtId="0" fontId="3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6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176" fontId="4" fillId="4" borderId="3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8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3" fontId="5" fillId="4" borderId="2" xfId="0" applyNumberFormat="1" applyFont="1" applyFill="1" applyBorder="1" applyAlignment="1">
      <alignment horizontal="right" vertical="center"/>
    </xf>
    <xf numFmtId="3" fontId="5" fillId="4" borderId="8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34127</xdr:colOff>
      <xdr:row>10</xdr:row>
      <xdr:rowOff>44734</xdr:rowOff>
    </xdr:from>
    <xdr:to>
      <xdr:col>12</xdr:col>
      <xdr:colOff>191999</xdr:colOff>
      <xdr:row>13</xdr:row>
      <xdr:rowOff>134471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78C2852-9BEE-488A-BC9A-C8921BE13993}"/>
            </a:ext>
          </a:extLst>
        </xdr:cNvPr>
        <xdr:cNvGrpSpPr/>
      </xdr:nvGrpSpPr>
      <xdr:grpSpPr>
        <a:xfrm>
          <a:off x="281777" y="2883184"/>
          <a:ext cx="2882022" cy="804112"/>
          <a:chOff x="1125484" y="2473763"/>
          <a:chExt cx="2903699" cy="917684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39112968-5872-4DAC-BC44-A120C51C022B}"/>
              </a:ext>
            </a:extLst>
          </xdr:cNvPr>
          <xdr:cNvSpPr/>
        </xdr:nvSpPr>
        <xdr:spPr>
          <a:xfrm>
            <a:off x="1125484" y="2473763"/>
            <a:ext cx="966733" cy="916371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EF65ACE5-9E18-4A26-A0DB-C905771286F8}"/>
              </a:ext>
            </a:extLst>
          </xdr:cNvPr>
          <xdr:cNvSpPr/>
        </xdr:nvSpPr>
        <xdr:spPr>
          <a:xfrm>
            <a:off x="2095506" y="2473763"/>
            <a:ext cx="966733" cy="916371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38AE654D-2933-4B39-A112-9443D6545BD5}"/>
              </a:ext>
            </a:extLst>
          </xdr:cNvPr>
          <xdr:cNvSpPr/>
        </xdr:nvSpPr>
        <xdr:spPr>
          <a:xfrm>
            <a:off x="3062450" y="2475076"/>
            <a:ext cx="966733" cy="916371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34127</xdr:colOff>
      <xdr:row>9</xdr:row>
      <xdr:rowOff>124385</xdr:rowOff>
    </xdr:from>
    <xdr:to>
      <xdr:col>12</xdr:col>
      <xdr:colOff>191999</xdr:colOff>
      <xdr:row>10</xdr:row>
      <xdr:rowOff>44404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1857C81F-3162-4F97-BEE1-41D89E1D941A}"/>
            </a:ext>
          </a:extLst>
        </xdr:cNvPr>
        <xdr:cNvGrpSpPr/>
      </xdr:nvGrpSpPr>
      <xdr:grpSpPr>
        <a:xfrm>
          <a:off x="281777" y="2658035"/>
          <a:ext cx="2882022" cy="224819"/>
          <a:chOff x="1125484" y="2473763"/>
          <a:chExt cx="2903699" cy="917684"/>
        </a:xfrm>
        <a:solidFill>
          <a:schemeClr val="bg2">
            <a:lumMod val="90000"/>
          </a:schemeClr>
        </a:solidFill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4B2ACA30-903B-4DE8-B0E4-2CC84DCEB9E8}"/>
              </a:ext>
            </a:extLst>
          </xdr:cNvPr>
          <xdr:cNvSpPr/>
        </xdr:nvSpPr>
        <xdr:spPr>
          <a:xfrm>
            <a:off x="1125484" y="2473763"/>
            <a:ext cx="966733" cy="916371"/>
          </a:xfrm>
          <a:prstGeom prst="rect">
            <a:avLst/>
          </a:prstGeom>
          <a:grp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担　当</a:t>
            </a:r>
            <a:endParaRPr kumimoji="1" lang="en-US" altLang="ja-JP" sz="1100">
              <a:solidFill>
                <a:schemeClr val="tx1"/>
              </a:solidFill>
            </a:endParaRP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1F86A0F2-62A0-4300-ABEB-AB435529FB1D}"/>
              </a:ext>
            </a:extLst>
          </xdr:cNvPr>
          <xdr:cNvSpPr/>
        </xdr:nvSpPr>
        <xdr:spPr>
          <a:xfrm>
            <a:off x="2095506" y="2473763"/>
            <a:ext cx="966733" cy="916371"/>
          </a:xfrm>
          <a:prstGeom prst="rect">
            <a:avLst/>
          </a:prstGeom>
          <a:grp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3DC28FAE-E619-4A76-8CFE-8C9E3FB68150}"/>
              </a:ext>
            </a:extLst>
          </xdr:cNvPr>
          <xdr:cNvSpPr/>
        </xdr:nvSpPr>
        <xdr:spPr>
          <a:xfrm>
            <a:off x="3062450" y="2475076"/>
            <a:ext cx="966733" cy="916371"/>
          </a:xfrm>
          <a:prstGeom prst="rect">
            <a:avLst/>
          </a:prstGeom>
          <a:grp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E9B69-3BFB-4A88-AF4D-B5A4DF0E3D81}">
  <dimension ref="A1:CF180"/>
  <sheetViews>
    <sheetView showZeros="0" tabSelected="1" view="pageBreakPreview" topLeftCell="D2" zoomScaleNormal="100" zoomScaleSheetLayoutView="100" workbookViewId="0">
      <selection activeCell="D4" sqref="D4:O4"/>
    </sheetView>
  </sheetViews>
  <sheetFormatPr defaultColWidth="3.25" defaultRowHeight="18.75" x14ac:dyDescent="0.4"/>
  <cols>
    <col min="9" max="9" width="3.25" customWidth="1"/>
  </cols>
  <sheetData>
    <row r="1" spans="1:84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ht="33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4"/>
      <c r="AP2" s="1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9"/>
      <c r="CA2" s="10"/>
      <c r="CB2" s="10"/>
      <c r="CC2" s="10"/>
      <c r="CD2" s="10"/>
      <c r="CE2" s="2"/>
      <c r="CF2" s="2"/>
    </row>
    <row r="3" spans="1:84" ht="19.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9"/>
      <c r="AE3" s="4"/>
      <c r="AF3" s="4" t="s">
        <v>1</v>
      </c>
      <c r="AG3" s="19"/>
      <c r="AH3" s="4"/>
      <c r="AI3" s="28" t="s">
        <v>2</v>
      </c>
      <c r="AJ3" s="28"/>
      <c r="AK3" s="28"/>
      <c r="AL3" s="28"/>
      <c r="AM3" s="28"/>
      <c r="AN3" s="28"/>
      <c r="AO3" s="4"/>
      <c r="AP3" s="12"/>
      <c r="AQ3" s="2"/>
      <c r="AR3" s="11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ht="24" x14ac:dyDescent="0.4">
      <c r="A4" s="5"/>
      <c r="B4" s="5"/>
      <c r="C4" s="5"/>
      <c r="D4" s="26" t="s">
        <v>76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4"/>
      <c r="Q4" s="24" t="s">
        <v>75</v>
      </c>
      <c r="R4" s="17"/>
      <c r="S4" s="17"/>
      <c r="T4" s="17"/>
      <c r="U4" s="17"/>
      <c r="V4" s="5"/>
      <c r="W4" s="5"/>
      <c r="X4" s="5"/>
      <c r="Y4" s="5"/>
      <c r="Z4" s="5"/>
      <c r="AA4" s="5"/>
      <c r="AB4" s="5"/>
      <c r="AC4" s="5"/>
      <c r="AD4" s="5"/>
      <c r="AE4" s="5" t="s">
        <v>3</v>
      </c>
      <c r="AF4" s="19"/>
      <c r="AG4" s="5"/>
      <c r="AH4" s="5"/>
      <c r="AI4" s="35" t="s">
        <v>4</v>
      </c>
      <c r="AJ4" s="35"/>
      <c r="AK4" s="35"/>
      <c r="AL4" s="35"/>
      <c r="AM4" s="35"/>
      <c r="AN4" s="35"/>
      <c r="AO4" s="5"/>
      <c r="AP4" s="2"/>
      <c r="AQ4" s="2"/>
      <c r="AR4" s="2"/>
      <c r="AS4" s="13"/>
      <c r="AT4" s="14"/>
      <c r="AU4" s="14"/>
      <c r="AV4" s="14"/>
      <c r="AW4" s="14"/>
      <c r="AX4" s="14"/>
      <c r="AY4" s="14"/>
      <c r="AZ4" s="14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2"/>
      <c r="AQ5" s="2"/>
      <c r="AR5" s="2"/>
      <c r="AS5" s="13"/>
      <c r="AT5" s="14"/>
      <c r="AU5" s="14"/>
      <c r="AV5" s="14"/>
      <c r="AW5" s="14"/>
      <c r="AX5" s="14"/>
      <c r="AY5" s="14"/>
      <c r="AZ5" s="14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22.9" customHeigh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9"/>
      <c r="N6" s="37" t="s">
        <v>5</v>
      </c>
      <c r="O6" s="37"/>
      <c r="P6" s="37"/>
      <c r="Q6" s="37"/>
      <c r="R6" s="20"/>
      <c r="S6" s="32">
        <f>AB49*1.1</f>
        <v>260232.50000000003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21" t="s">
        <v>8</v>
      </c>
      <c r="AE6" s="37" t="s">
        <v>9</v>
      </c>
      <c r="AF6" s="37"/>
      <c r="AG6" s="5"/>
      <c r="AH6" s="5"/>
      <c r="AI6" s="5"/>
      <c r="AJ6" s="5"/>
      <c r="AK6" s="5"/>
      <c r="AL6" s="5"/>
      <c r="AM6" s="5"/>
      <c r="AN6" s="5"/>
      <c r="AO6" s="5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22.9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6" t="s">
        <v>6</v>
      </c>
      <c r="O7" s="36"/>
      <c r="P7" s="36"/>
      <c r="Q7" s="36"/>
      <c r="R7" s="22"/>
      <c r="S7" s="32">
        <f>AH49*1.1</f>
        <v>203487.90000000002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22" t="s">
        <v>8</v>
      </c>
      <c r="AE7" s="36" t="s">
        <v>9</v>
      </c>
      <c r="AF7" s="36"/>
      <c r="AG7" s="5"/>
      <c r="AH7" s="5"/>
      <c r="AI7" s="5"/>
      <c r="AJ7" s="5"/>
      <c r="AK7" s="5"/>
      <c r="AL7" s="5"/>
      <c r="AM7" s="5"/>
      <c r="AN7" s="5"/>
      <c r="AO7" s="5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22.15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6" t="s">
        <v>7</v>
      </c>
      <c r="O8" s="36"/>
      <c r="P8" s="36"/>
      <c r="Q8" s="36"/>
      <c r="R8" s="22"/>
      <c r="S8" s="34" t="str">
        <f>AK49</f>
        <v>21.81%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22"/>
      <c r="AE8" s="22"/>
      <c r="AF8" s="22"/>
      <c r="AG8" s="5"/>
      <c r="AH8" s="5"/>
      <c r="AI8" s="5"/>
      <c r="AJ8" s="5"/>
      <c r="AK8" s="5"/>
      <c r="AL8" s="5"/>
      <c r="AM8" s="5"/>
      <c r="AN8" s="5"/>
      <c r="AO8" s="5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24" x14ac:dyDescent="0.4">
      <c r="A10" s="5"/>
      <c r="B10" s="17"/>
      <c r="C10" s="17"/>
      <c r="D10" s="17"/>
      <c r="E10" s="30"/>
      <c r="F10" s="30"/>
      <c r="G10" s="30"/>
      <c r="H10" s="30"/>
      <c r="I10" s="30"/>
      <c r="J10" s="30"/>
      <c r="K10" s="30"/>
      <c r="L10" s="30"/>
      <c r="M10" s="30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 t="s">
        <v>10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x14ac:dyDescent="0.4">
      <c r="A11" s="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7" t="s">
        <v>11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5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x14ac:dyDescent="0.4">
      <c r="A12" s="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7" t="s">
        <v>12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5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x14ac:dyDescent="0.4">
      <c r="A13" s="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7" t="s">
        <v>13</v>
      </c>
      <c r="AC13" s="7"/>
      <c r="AD13" s="7"/>
      <c r="AE13" s="7"/>
      <c r="AF13" s="7"/>
      <c r="AG13" s="7"/>
      <c r="AH13" s="7"/>
      <c r="AI13" s="7" t="s">
        <v>14</v>
      </c>
      <c r="AJ13" s="7"/>
      <c r="AK13" s="7"/>
      <c r="AL13" s="7"/>
      <c r="AM13" s="7"/>
      <c r="AN13" s="7"/>
      <c r="AO13" s="5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15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5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x14ac:dyDescent="0.4">
      <c r="A15" s="5"/>
      <c r="B15" s="39" t="s">
        <v>20</v>
      </c>
      <c r="C15" s="39"/>
      <c r="D15" s="39"/>
      <c r="E15" s="39"/>
      <c r="F15" s="45" t="s">
        <v>30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39" t="s">
        <v>17</v>
      </c>
      <c r="AB15" s="39"/>
      <c r="AC15" s="39"/>
      <c r="AD15" s="49"/>
      <c r="AE15" s="45" t="s">
        <v>23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17"/>
      <c r="AP15" s="3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x14ac:dyDescent="0.4">
      <c r="A16" s="5"/>
      <c r="B16" s="39" t="s">
        <v>16</v>
      </c>
      <c r="C16" s="39"/>
      <c r="D16" s="39"/>
      <c r="E16" s="39"/>
      <c r="F16" s="46" t="s">
        <v>24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8"/>
      <c r="AO16" s="17"/>
      <c r="AP16" s="18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x14ac:dyDescent="0.4">
      <c r="A17" s="5"/>
      <c r="B17" s="39" t="s">
        <v>21</v>
      </c>
      <c r="C17" s="39"/>
      <c r="D17" s="39"/>
      <c r="E17" s="39"/>
      <c r="F17" s="45" t="s">
        <v>25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39" t="s">
        <v>18</v>
      </c>
      <c r="AB17" s="39"/>
      <c r="AC17" s="39"/>
      <c r="AD17" s="39"/>
      <c r="AE17" s="50" t="s">
        <v>26</v>
      </c>
      <c r="AF17" s="51"/>
      <c r="AG17" s="51"/>
      <c r="AH17" s="51"/>
      <c r="AI17" s="51"/>
      <c r="AJ17" s="51"/>
      <c r="AK17" s="51"/>
      <c r="AL17" s="51"/>
      <c r="AM17" s="51"/>
      <c r="AN17" s="52"/>
      <c r="AO17" s="23"/>
      <c r="AP17" s="18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x14ac:dyDescent="0.4">
      <c r="A18" s="5"/>
      <c r="B18" s="39"/>
      <c r="C18" s="39"/>
      <c r="D18" s="39"/>
      <c r="E18" s="39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39" t="s">
        <v>19</v>
      </c>
      <c r="AB18" s="39"/>
      <c r="AC18" s="39"/>
      <c r="AD18" s="39"/>
      <c r="AE18" s="46" t="s">
        <v>27</v>
      </c>
      <c r="AF18" s="47"/>
      <c r="AG18" s="47"/>
      <c r="AH18" s="47"/>
      <c r="AI18" s="47"/>
      <c r="AJ18" s="47"/>
      <c r="AK18" s="47"/>
      <c r="AL18" s="47"/>
      <c r="AM18" s="47"/>
      <c r="AN18" s="48"/>
      <c r="AO18" s="17"/>
      <c r="AP18" s="18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18" customHeight="1" x14ac:dyDescent="0.4">
      <c r="A19" s="5"/>
      <c r="B19" s="39" t="s">
        <v>22</v>
      </c>
      <c r="C19" s="39"/>
      <c r="D19" s="39"/>
      <c r="E19" s="39"/>
      <c r="F19" s="53" t="s">
        <v>28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5"/>
      <c r="AO19" s="17"/>
      <c r="AP19" s="18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x14ac:dyDescent="0.4">
      <c r="A20" s="5"/>
      <c r="B20" s="39"/>
      <c r="C20" s="39"/>
      <c r="D20" s="39"/>
      <c r="E20" s="39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17"/>
      <c r="AP20" s="18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x14ac:dyDescent="0.4">
      <c r="A21" s="5"/>
      <c r="B21" s="39"/>
      <c r="C21" s="39"/>
      <c r="D21" s="39"/>
      <c r="E21" s="39"/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8"/>
      <c r="AO21" s="17"/>
      <c r="AP21" s="18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x14ac:dyDescent="0.4">
      <c r="A22" s="5"/>
      <c r="B22" s="39"/>
      <c r="C22" s="39"/>
      <c r="D22" s="39"/>
      <c r="E22" s="39"/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8"/>
      <c r="AO22" s="17"/>
      <c r="AP22" s="18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x14ac:dyDescent="0.4">
      <c r="A23" s="5"/>
      <c r="B23" s="39"/>
      <c r="C23" s="39"/>
      <c r="D23" s="39"/>
      <c r="E23" s="39"/>
      <c r="F23" s="5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1"/>
      <c r="AO23" s="17"/>
      <c r="AP23" s="18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x14ac:dyDescent="0.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x14ac:dyDescent="0.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15"/>
      <c r="AQ25" s="15"/>
    </row>
    <row r="26" spans="1:84" x14ac:dyDescent="0.4">
      <c r="A26" s="5"/>
      <c r="B26" s="27" t="str">
        <f>1&amp;" / "&amp;COUNT($U$31:$V$35)+1&amp;" ページ"</f>
        <v>1 / 6 ページ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5"/>
      <c r="AO26" s="5"/>
      <c r="AP26" s="15"/>
      <c r="AQ26" s="15"/>
    </row>
    <row r="27" spans="1:84" ht="19.5" x14ac:dyDescent="0.4">
      <c r="A27" s="29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5"/>
      <c r="AP27" s="16"/>
      <c r="AQ27" s="16"/>
    </row>
    <row r="28" spans="1:84" x14ac:dyDescent="0.4">
      <c r="A28" s="5"/>
      <c r="B28" s="8" t="str">
        <f>"工事名称："&amp;$F$15</f>
        <v>工事名称：山田　太郎様邸工事</v>
      </c>
      <c r="C28" s="8"/>
      <c r="D28" s="8"/>
      <c r="E28" s="8"/>
      <c r="F28" s="8"/>
      <c r="G28" s="8"/>
      <c r="H28" s="8"/>
      <c r="I28" s="8"/>
      <c r="J28" s="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5"/>
      <c r="AQ28" s="15"/>
    </row>
    <row r="29" spans="1:84" x14ac:dyDescent="0.4">
      <c r="A29" s="5"/>
      <c r="B29" s="8" t="str">
        <f>"見積番号："&amp;$AI$3</f>
        <v>見積番号：0000000001-01</v>
      </c>
      <c r="C29" s="8"/>
      <c r="D29" s="8"/>
      <c r="E29" s="8"/>
      <c r="F29" s="8"/>
      <c r="G29" s="8"/>
      <c r="H29" s="8"/>
      <c r="I29" s="8"/>
      <c r="J29" s="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15"/>
      <c r="AQ29" s="15"/>
    </row>
    <row r="30" spans="1:84" x14ac:dyDescent="0.4">
      <c r="A30" s="5"/>
      <c r="B30" s="39" t="s">
        <v>31</v>
      </c>
      <c r="C30" s="39"/>
      <c r="D30" s="39" t="s">
        <v>32</v>
      </c>
      <c r="E30" s="39"/>
      <c r="F30" s="39"/>
      <c r="G30" s="39"/>
      <c r="H30" s="39"/>
      <c r="I30" s="39"/>
      <c r="J30" s="39"/>
      <c r="K30" s="39"/>
      <c r="L30" s="49" t="s">
        <v>33</v>
      </c>
      <c r="M30" s="40"/>
      <c r="N30" s="40"/>
      <c r="O30" s="40"/>
      <c r="P30" s="40"/>
      <c r="Q30" s="39"/>
      <c r="R30" s="40"/>
      <c r="S30" s="40"/>
      <c r="T30" s="41"/>
      <c r="U30" s="39" t="s">
        <v>34</v>
      </c>
      <c r="V30" s="39"/>
      <c r="W30" s="39" t="s">
        <v>35</v>
      </c>
      <c r="X30" s="39"/>
      <c r="Y30" s="39" t="s">
        <v>36</v>
      </c>
      <c r="Z30" s="39"/>
      <c r="AA30" s="39"/>
      <c r="AB30" s="39" t="s">
        <v>37</v>
      </c>
      <c r="AC30" s="39"/>
      <c r="AD30" s="39"/>
      <c r="AE30" s="39" t="s">
        <v>38</v>
      </c>
      <c r="AF30" s="39"/>
      <c r="AG30" s="39"/>
      <c r="AH30" s="39" t="s">
        <v>39</v>
      </c>
      <c r="AI30" s="39"/>
      <c r="AJ30" s="39"/>
      <c r="AK30" s="39" t="s">
        <v>40</v>
      </c>
      <c r="AL30" s="40"/>
      <c r="AM30" s="41"/>
      <c r="AN30" s="5"/>
      <c r="AO30" s="5"/>
      <c r="AP30" s="15"/>
      <c r="AQ30" s="15"/>
    </row>
    <row r="31" spans="1:84" x14ac:dyDescent="0.4">
      <c r="A31" s="5"/>
      <c r="B31" s="38">
        <v>1</v>
      </c>
      <c r="C31" s="38"/>
      <c r="D31" s="62" t="s">
        <v>41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>
        <f>IF(OR(AB31&lt;&gt;"",AH31&lt;&gt;""),1,"")</f>
        <v>1</v>
      </c>
      <c r="V31" s="63"/>
      <c r="W31" s="38" t="str">
        <f>IF(OR(AB31&lt;&gt;"",AH31&lt;&gt;""),"式","")</f>
        <v>式</v>
      </c>
      <c r="X31" s="38"/>
      <c r="Y31" s="67"/>
      <c r="Z31" s="67"/>
      <c r="AA31" s="67"/>
      <c r="AB31" s="42">
        <f>IF(AB75="","",AB75)</f>
        <v>9500</v>
      </c>
      <c r="AC31" s="43"/>
      <c r="AD31" s="44"/>
      <c r="AE31" s="68"/>
      <c r="AF31" s="68"/>
      <c r="AG31" s="68"/>
      <c r="AH31" s="69">
        <f>IF(AH75="","",AH75)</f>
        <v>7200</v>
      </c>
      <c r="AI31" s="70"/>
      <c r="AJ31" s="70"/>
      <c r="AK31" s="71" t="str">
        <f>IF(OR(AB31="",AH31=""),"",IF(AB31=0,0&amp;"%",TEXT(ROUND((AB31-AH31)/AB31*100,2),"0.00")&amp;"%"))</f>
        <v>24.21%</v>
      </c>
      <c r="AL31" s="72"/>
      <c r="AM31" s="73"/>
      <c r="AN31" s="5"/>
      <c r="AO31" s="5"/>
      <c r="AP31" s="15"/>
      <c r="AQ31" s="15"/>
    </row>
    <row r="32" spans="1:84" x14ac:dyDescent="0.4">
      <c r="A32" s="5"/>
      <c r="B32" s="38">
        <v>2</v>
      </c>
      <c r="C32" s="38"/>
      <c r="D32" s="62" t="s">
        <v>42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>
        <f>IF(OR(AB32&lt;&gt;"",AH32&lt;&gt;""),1,"")</f>
        <v>1</v>
      </c>
      <c r="V32" s="63"/>
      <c r="W32" s="38" t="str">
        <f t="shared" ref="W32:W35" si="0">IF(OR(AB32&lt;&gt;"",AH32&lt;&gt;""),"式","")</f>
        <v>式</v>
      </c>
      <c r="X32" s="38"/>
      <c r="Y32" s="67"/>
      <c r="Z32" s="67"/>
      <c r="AA32" s="67"/>
      <c r="AB32" s="42">
        <f>IF(AB101="","",AB101)</f>
        <v>65000</v>
      </c>
      <c r="AC32" s="43"/>
      <c r="AD32" s="44"/>
      <c r="AE32" s="68"/>
      <c r="AF32" s="68"/>
      <c r="AG32" s="68"/>
      <c r="AH32" s="69">
        <f>IF(AH101="","",AH101)</f>
        <v>51000</v>
      </c>
      <c r="AI32" s="70"/>
      <c r="AJ32" s="70"/>
      <c r="AK32" s="71" t="str">
        <f t="shared" ref="AK32:AK48" si="1">IF(OR(AB32="",AH32=""),"",IF(AB32=0,0&amp;"%",TEXT(ROUND((AB32-AH32)/AB32*100,2),"0.00")&amp;"%"))</f>
        <v>21.54%</v>
      </c>
      <c r="AL32" s="72"/>
      <c r="AM32" s="73"/>
      <c r="AN32" s="5"/>
      <c r="AO32" s="5"/>
      <c r="AP32" s="15"/>
      <c r="AQ32" s="15"/>
    </row>
    <row r="33" spans="1:43" x14ac:dyDescent="0.4">
      <c r="A33" s="5"/>
      <c r="B33" s="38">
        <v>3</v>
      </c>
      <c r="C33" s="38"/>
      <c r="D33" s="62" t="s">
        <v>43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>
        <f>IF(OR(AB33&lt;&gt;"",AH33&lt;&gt;""),1,"")</f>
        <v>1</v>
      </c>
      <c r="V33" s="63"/>
      <c r="W33" s="38" t="str">
        <f t="shared" si="0"/>
        <v>式</v>
      </c>
      <c r="X33" s="38"/>
      <c r="Y33" s="67"/>
      <c r="Z33" s="67"/>
      <c r="AA33" s="67"/>
      <c r="AB33" s="42">
        <f>IF(AB127="","",AB127)</f>
        <v>60500</v>
      </c>
      <c r="AC33" s="43"/>
      <c r="AD33" s="44"/>
      <c r="AE33" s="68"/>
      <c r="AF33" s="68"/>
      <c r="AG33" s="68"/>
      <c r="AH33" s="69">
        <f>IF(AH127="","",AH127)</f>
        <v>46772</v>
      </c>
      <c r="AI33" s="70"/>
      <c r="AJ33" s="70"/>
      <c r="AK33" s="71" t="str">
        <f t="shared" si="1"/>
        <v>22.69%</v>
      </c>
      <c r="AL33" s="72"/>
      <c r="AM33" s="73"/>
      <c r="AN33" s="5"/>
      <c r="AO33" s="5"/>
      <c r="AP33" s="15"/>
      <c r="AQ33" s="15"/>
    </row>
    <row r="34" spans="1:43" x14ac:dyDescent="0.4">
      <c r="A34" s="5"/>
      <c r="B34" s="38">
        <v>4</v>
      </c>
      <c r="C34" s="38"/>
      <c r="D34" s="62" t="s">
        <v>44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>
        <f t="shared" ref="U34:U35" si="2">IF(OR(AB34&lt;&gt;"",AH34&lt;&gt;""),1,"")</f>
        <v>1</v>
      </c>
      <c r="V34" s="63"/>
      <c r="W34" s="38" t="str">
        <f t="shared" si="0"/>
        <v>式</v>
      </c>
      <c r="X34" s="38"/>
      <c r="Y34" s="67"/>
      <c r="Z34" s="67"/>
      <c r="AA34" s="67"/>
      <c r="AB34" s="42">
        <f>IF(AB153="","",AB153)</f>
        <v>54575</v>
      </c>
      <c r="AC34" s="43"/>
      <c r="AD34" s="44"/>
      <c r="AE34" s="68"/>
      <c r="AF34" s="68"/>
      <c r="AG34" s="68"/>
      <c r="AH34" s="69">
        <f>IF(AH153="","",AH153)</f>
        <v>43567</v>
      </c>
      <c r="AI34" s="70"/>
      <c r="AJ34" s="70"/>
      <c r="AK34" s="71" t="str">
        <f t="shared" si="1"/>
        <v>20.17%</v>
      </c>
      <c r="AL34" s="72"/>
      <c r="AM34" s="73"/>
      <c r="AN34" s="5"/>
      <c r="AO34" s="5"/>
      <c r="AP34" s="15"/>
      <c r="AQ34" s="15"/>
    </row>
    <row r="35" spans="1:43" x14ac:dyDescent="0.4">
      <c r="A35" s="5"/>
      <c r="B35" s="38">
        <v>5</v>
      </c>
      <c r="C35" s="38"/>
      <c r="D35" s="62" t="s">
        <v>74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>
        <f t="shared" si="2"/>
        <v>1</v>
      </c>
      <c r="V35" s="63"/>
      <c r="W35" s="38" t="str">
        <f t="shared" si="0"/>
        <v>式</v>
      </c>
      <c r="X35" s="38"/>
      <c r="Y35" s="67"/>
      <c r="Z35" s="67"/>
      <c r="AA35" s="67"/>
      <c r="AB35" s="42">
        <f>IF(AB179="","",AB179)</f>
        <v>47000</v>
      </c>
      <c r="AC35" s="43"/>
      <c r="AD35" s="44"/>
      <c r="AE35" s="68"/>
      <c r="AF35" s="68"/>
      <c r="AG35" s="68"/>
      <c r="AH35" s="69">
        <f>IF(AH179="","",AH179)</f>
        <v>36450</v>
      </c>
      <c r="AI35" s="70"/>
      <c r="AJ35" s="70"/>
      <c r="AK35" s="71" t="str">
        <f t="shared" si="1"/>
        <v>22.45%</v>
      </c>
      <c r="AL35" s="72"/>
      <c r="AM35" s="73"/>
      <c r="AN35" s="5"/>
      <c r="AO35" s="5"/>
      <c r="AP35" s="15"/>
      <c r="AQ35" s="15"/>
    </row>
    <row r="36" spans="1:43" x14ac:dyDescent="0.4">
      <c r="A36" s="5"/>
      <c r="B36" s="38"/>
      <c r="C36" s="38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63"/>
      <c r="W36" s="64"/>
      <c r="X36" s="65"/>
      <c r="Y36" s="67"/>
      <c r="Z36" s="67"/>
      <c r="AA36" s="67"/>
      <c r="AB36" s="42" t="str">
        <f t="shared" ref="AB36:AB48" si="3">IF(OR(U36="",Y36=""),"",U36*Y36)</f>
        <v/>
      </c>
      <c r="AC36" s="43"/>
      <c r="AD36" s="44"/>
      <c r="AE36" s="68"/>
      <c r="AF36" s="68"/>
      <c r="AG36" s="68"/>
      <c r="AH36" s="69" t="str">
        <f t="shared" ref="AH36:AH48" si="4">IF(OR(AE36="",U36=""),"",AE36*U36)</f>
        <v/>
      </c>
      <c r="AI36" s="70"/>
      <c r="AJ36" s="70"/>
      <c r="AK36" s="71" t="str">
        <f>IF(OR(AB36="",AH36=""),"",IF(AB36=0,0&amp;"%",TEXT(ROUND((AB36-AH36)/AB36*100,2),"0.00")&amp;"%"))</f>
        <v/>
      </c>
      <c r="AL36" s="72"/>
      <c r="AM36" s="73"/>
      <c r="AN36" s="5"/>
      <c r="AO36" s="5"/>
      <c r="AP36" s="15"/>
      <c r="AQ36" s="15"/>
    </row>
    <row r="37" spans="1:43" x14ac:dyDescent="0.4">
      <c r="A37" s="5"/>
      <c r="B37" s="38"/>
      <c r="C37" s="38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63"/>
      <c r="W37" s="64"/>
      <c r="X37" s="65"/>
      <c r="Y37" s="67"/>
      <c r="Z37" s="67"/>
      <c r="AA37" s="67"/>
      <c r="AB37" s="42" t="str">
        <f t="shared" si="3"/>
        <v/>
      </c>
      <c r="AC37" s="43"/>
      <c r="AD37" s="44"/>
      <c r="AE37" s="68"/>
      <c r="AF37" s="68"/>
      <c r="AG37" s="68"/>
      <c r="AH37" s="69" t="str">
        <f t="shared" si="4"/>
        <v/>
      </c>
      <c r="AI37" s="70"/>
      <c r="AJ37" s="70"/>
      <c r="AK37" s="71" t="str">
        <f t="shared" si="1"/>
        <v/>
      </c>
      <c r="AL37" s="72"/>
      <c r="AM37" s="73"/>
      <c r="AN37" s="5"/>
      <c r="AO37" s="5"/>
      <c r="AP37" s="15"/>
      <c r="AQ37" s="15"/>
    </row>
    <row r="38" spans="1:43" x14ac:dyDescent="0.4">
      <c r="A38" s="5"/>
      <c r="B38" s="38"/>
      <c r="C38" s="38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3"/>
      <c r="V38" s="63"/>
      <c r="W38" s="64"/>
      <c r="X38" s="65"/>
      <c r="Y38" s="67"/>
      <c r="Z38" s="67"/>
      <c r="AA38" s="67"/>
      <c r="AB38" s="42" t="str">
        <f t="shared" si="3"/>
        <v/>
      </c>
      <c r="AC38" s="43"/>
      <c r="AD38" s="44"/>
      <c r="AE38" s="68"/>
      <c r="AF38" s="68"/>
      <c r="AG38" s="68"/>
      <c r="AH38" s="69" t="str">
        <f t="shared" si="4"/>
        <v/>
      </c>
      <c r="AI38" s="70"/>
      <c r="AJ38" s="70"/>
      <c r="AK38" s="71" t="str">
        <f t="shared" si="1"/>
        <v/>
      </c>
      <c r="AL38" s="72"/>
      <c r="AM38" s="73"/>
      <c r="AN38" s="5"/>
      <c r="AO38" s="5"/>
      <c r="AP38" s="15"/>
      <c r="AQ38" s="15"/>
    </row>
    <row r="39" spans="1:43" x14ac:dyDescent="0.4">
      <c r="A39" s="5"/>
      <c r="B39" s="38"/>
      <c r="C39" s="38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3"/>
      <c r="V39" s="63"/>
      <c r="W39" s="64"/>
      <c r="X39" s="65"/>
      <c r="Y39" s="67"/>
      <c r="Z39" s="67"/>
      <c r="AA39" s="67"/>
      <c r="AB39" s="42" t="str">
        <f t="shared" si="3"/>
        <v/>
      </c>
      <c r="AC39" s="43"/>
      <c r="AD39" s="44"/>
      <c r="AE39" s="68"/>
      <c r="AF39" s="68"/>
      <c r="AG39" s="68"/>
      <c r="AH39" s="69" t="str">
        <f t="shared" si="4"/>
        <v/>
      </c>
      <c r="AI39" s="70"/>
      <c r="AJ39" s="70"/>
      <c r="AK39" s="71" t="str">
        <f t="shared" si="1"/>
        <v/>
      </c>
      <c r="AL39" s="72"/>
      <c r="AM39" s="73"/>
      <c r="AN39" s="5"/>
      <c r="AO39" s="5"/>
      <c r="AP39" s="15"/>
      <c r="AQ39" s="15"/>
    </row>
    <row r="40" spans="1:43" x14ac:dyDescent="0.4">
      <c r="A40" s="5"/>
      <c r="B40" s="38"/>
      <c r="C40" s="38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3"/>
      <c r="V40" s="63"/>
      <c r="W40" s="64"/>
      <c r="X40" s="65"/>
      <c r="Y40" s="67"/>
      <c r="Z40" s="67"/>
      <c r="AA40" s="67"/>
      <c r="AB40" s="42" t="str">
        <f t="shared" si="3"/>
        <v/>
      </c>
      <c r="AC40" s="43"/>
      <c r="AD40" s="44"/>
      <c r="AE40" s="68"/>
      <c r="AF40" s="68"/>
      <c r="AG40" s="68"/>
      <c r="AH40" s="69" t="str">
        <f t="shared" si="4"/>
        <v/>
      </c>
      <c r="AI40" s="70"/>
      <c r="AJ40" s="70"/>
      <c r="AK40" s="71" t="str">
        <f t="shared" si="1"/>
        <v/>
      </c>
      <c r="AL40" s="72"/>
      <c r="AM40" s="73"/>
      <c r="AN40" s="5"/>
      <c r="AO40" s="5"/>
      <c r="AP40" s="15"/>
      <c r="AQ40" s="15"/>
    </row>
    <row r="41" spans="1:43" x14ac:dyDescent="0.4">
      <c r="A41" s="5"/>
      <c r="B41" s="38"/>
      <c r="C41" s="38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3"/>
      <c r="V41" s="63"/>
      <c r="W41" s="64"/>
      <c r="X41" s="65"/>
      <c r="Y41" s="67"/>
      <c r="Z41" s="67"/>
      <c r="AA41" s="67"/>
      <c r="AB41" s="42" t="str">
        <f t="shared" si="3"/>
        <v/>
      </c>
      <c r="AC41" s="43"/>
      <c r="AD41" s="44"/>
      <c r="AE41" s="68"/>
      <c r="AF41" s="68"/>
      <c r="AG41" s="68"/>
      <c r="AH41" s="69" t="str">
        <f t="shared" si="4"/>
        <v/>
      </c>
      <c r="AI41" s="70"/>
      <c r="AJ41" s="70"/>
      <c r="AK41" s="71" t="str">
        <f t="shared" si="1"/>
        <v/>
      </c>
      <c r="AL41" s="72"/>
      <c r="AM41" s="73"/>
      <c r="AN41" s="5"/>
      <c r="AO41" s="5"/>
      <c r="AP41" s="15"/>
      <c r="AQ41" s="15"/>
    </row>
    <row r="42" spans="1:43" x14ac:dyDescent="0.4">
      <c r="A42" s="5"/>
      <c r="B42" s="38"/>
      <c r="C42" s="38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63"/>
      <c r="W42" s="64"/>
      <c r="X42" s="65"/>
      <c r="Y42" s="67"/>
      <c r="Z42" s="67"/>
      <c r="AA42" s="67"/>
      <c r="AB42" s="42" t="str">
        <f t="shared" si="3"/>
        <v/>
      </c>
      <c r="AC42" s="43"/>
      <c r="AD42" s="44"/>
      <c r="AE42" s="68"/>
      <c r="AF42" s="68"/>
      <c r="AG42" s="68"/>
      <c r="AH42" s="69" t="str">
        <f t="shared" si="4"/>
        <v/>
      </c>
      <c r="AI42" s="70"/>
      <c r="AJ42" s="70"/>
      <c r="AK42" s="71" t="str">
        <f t="shared" si="1"/>
        <v/>
      </c>
      <c r="AL42" s="72"/>
      <c r="AM42" s="73"/>
      <c r="AN42" s="5"/>
      <c r="AO42" s="5"/>
      <c r="AP42" s="15"/>
      <c r="AQ42" s="15"/>
    </row>
    <row r="43" spans="1:43" x14ac:dyDescent="0.4">
      <c r="A43" s="5"/>
      <c r="B43" s="38"/>
      <c r="C43" s="38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3"/>
      <c r="V43" s="63"/>
      <c r="W43" s="64"/>
      <c r="X43" s="65"/>
      <c r="Y43" s="67"/>
      <c r="Z43" s="67"/>
      <c r="AA43" s="67"/>
      <c r="AB43" s="42" t="str">
        <f t="shared" si="3"/>
        <v/>
      </c>
      <c r="AC43" s="43"/>
      <c r="AD43" s="44"/>
      <c r="AE43" s="68"/>
      <c r="AF43" s="68"/>
      <c r="AG43" s="68"/>
      <c r="AH43" s="69" t="str">
        <f t="shared" si="4"/>
        <v/>
      </c>
      <c r="AI43" s="70"/>
      <c r="AJ43" s="70"/>
      <c r="AK43" s="71" t="str">
        <f t="shared" si="1"/>
        <v/>
      </c>
      <c r="AL43" s="72"/>
      <c r="AM43" s="73"/>
      <c r="AN43" s="5"/>
      <c r="AO43" s="5"/>
      <c r="AP43" s="15"/>
      <c r="AQ43" s="15"/>
    </row>
    <row r="44" spans="1:43" x14ac:dyDescent="0.4">
      <c r="A44" s="5"/>
      <c r="B44" s="38"/>
      <c r="C44" s="38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3"/>
      <c r="V44" s="63"/>
      <c r="W44" s="64"/>
      <c r="X44" s="65"/>
      <c r="Y44" s="67"/>
      <c r="Z44" s="67"/>
      <c r="AA44" s="67"/>
      <c r="AB44" s="42" t="str">
        <f t="shared" si="3"/>
        <v/>
      </c>
      <c r="AC44" s="43"/>
      <c r="AD44" s="44"/>
      <c r="AE44" s="68"/>
      <c r="AF44" s="68"/>
      <c r="AG44" s="68"/>
      <c r="AH44" s="69" t="str">
        <f t="shared" si="4"/>
        <v/>
      </c>
      <c r="AI44" s="70"/>
      <c r="AJ44" s="70"/>
      <c r="AK44" s="71" t="str">
        <f t="shared" si="1"/>
        <v/>
      </c>
      <c r="AL44" s="72"/>
      <c r="AM44" s="73"/>
      <c r="AN44" s="5"/>
      <c r="AO44" s="5"/>
      <c r="AP44" s="15"/>
      <c r="AQ44" s="15"/>
    </row>
    <row r="45" spans="1:43" x14ac:dyDescent="0.4">
      <c r="A45" s="5"/>
      <c r="B45" s="38"/>
      <c r="C45" s="38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3"/>
      <c r="V45" s="63"/>
      <c r="W45" s="64"/>
      <c r="X45" s="65"/>
      <c r="Y45" s="67"/>
      <c r="Z45" s="67"/>
      <c r="AA45" s="67"/>
      <c r="AB45" s="42" t="str">
        <f t="shared" si="3"/>
        <v/>
      </c>
      <c r="AC45" s="43"/>
      <c r="AD45" s="44"/>
      <c r="AE45" s="68"/>
      <c r="AF45" s="68"/>
      <c r="AG45" s="68"/>
      <c r="AH45" s="69" t="str">
        <f t="shared" si="4"/>
        <v/>
      </c>
      <c r="AI45" s="70"/>
      <c r="AJ45" s="70"/>
      <c r="AK45" s="71" t="str">
        <f t="shared" si="1"/>
        <v/>
      </c>
      <c r="AL45" s="72"/>
      <c r="AM45" s="73"/>
      <c r="AN45" s="5"/>
      <c r="AO45" s="5"/>
      <c r="AP45" s="15"/>
      <c r="AQ45" s="15"/>
    </row>
    <row r="46" spans="1:43" x14ac:dyDescent="0.4">
      <c r="A46" s="5"/>
      <c r="B46" s="38"/>
      <c r="C46" s="38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3"/>
      <c r="V46" s="63"/>
      <c r="W46" s="64"/>
      <c r="X46" s="65"/>
      <c r="Y46" s="67"/>
      <c r="Z46" s="67"/>
      <c r="AA46" s="67"/>
      <c r="AB46" s="42" t="str">
        <f t="shared" si="3"/>
        <v/>
      </c>
      <c r="AC46" s="43"/>
      <c r="AD46" s="44"/>
      <c r="AE46" s="68"/>
      <c r="AF46" s="68"/>
      <c r="AG46" s="68"/>
      <c r="AH46" s="69" t="str">
        <f t="shared" si="4"/>
        <v/>
      </c>
      <c r="AI46" s="70"/>
      <c r="AJ46" s="70"/>
      <c r="AK46" s="71" t="str">
        <f t="shared" si="1"/>
        <v/>
      </c>
      <c r="AL46" s="72"/>
      <c r="AM46" s="73"/>
      <c r="AN46" s="5"/>
      <c r="AO46" s="5"/>
      <c r="AP46" s="15"/>
      <c r="AQ46" s="15"/>
    </row>
    <row r="47" spans="1:43" x14ac:dyDescent="0.4">
      <c r="A47" s="5"/>
      <c r="B47" s="38"/>
      <c r="C47" s="38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3"/>
      <c r="V47" s="63"/>
      <c r="W47" s="64"/>
      <c r="X47" s="65"/>
      <c r="Y47" s="67"/>
      <c r="Z47" s="67"/>
      <c r="AA47" s="67"/>
      <c r="AB47" s="42" t="str">
        <f t="shared" si="3"/>
        <v/>
      </c>
      <c r="AC47" s="43"/>
      <c r="AD47" s="44"/>
      <c r="AE47" s="68"/>
      <c r="AF47" s="68"/>
      <c r="AG47" s="68"/>
      <c r="AH47" s="69" t="str">
        <f t="shared" si="4"/>
        <v/>
      </c>
      <c r="AI47" s="70"/>
      <c r="AJ47" s="70"/>
      <c r="AK47" s="71" t="str">
        <f t="shared" si="1"/>
        <v/>
      </c>
      <c r="AL47" s="72"/>
      <c r="AM47" s="73"/>
      <c r="AN47" s="5"/>
      <c r="AO47" s="5"/>
      <c r="AP47" s="15"/>
      <c r="AQ47" s="15"/>
    </row>
    <row r="48" spans="1:43" x14ac:dyDescent="0.4">
      <c r="A48" s="5"/>
      <c r="B48" s="38"/>
      <c r="C48" s="38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3"/>
      <c r="V48" s="63"/>
      <c r="W48" s="64"/>
      <c r="X48" s="65"/>
      <c r="Y48" s="67"/>
      <c r="Z48" s="67"/>
      <c r="AA48" s="67"/>
      <c r="AB48" s="42" t="str">
        <f t="shared" si="3"/>
        <v/>
      </c>
      <c r="AC48" s="43"/>
      <c r="AD48" s="44"/>
      <c r="AE48" s="68"/>
      <c r="AF48" s="68"/>
      <c r="AG48" s="68"/>
      <c r="AH48" s="69" t="str">
        <f t="shared" si="4"/>
        <v/>
      </c>
      <c r="AI48" s="70"/>
      <c r="AJ48" s="70"/>
      <c r="AK48" s="71" t="str">
        <f t="shared" si="1"/>
        <v/>
      </c>
      <c r="AL48" s="72"/>
      <c r="AM48" s="73"/>
      <c r="AN48" s="5"/>
      <c r="AO48" s="5"/>
      <c r="AP48" s="15"/>
      <c r="AQ48" s="15"/>
    </row>
    <row r="49" spans="1:43" x14ac:dyDescent="0.4">
      <c r="A49" s="5"/>
      <c r="B49" s="38"/>
      <c r="C49" s="38"/>
      <c r="D49" s="62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  <c r="V49" s="63"/>
      <c r="W49" s="38"/>
      <c r="X49" s="66"/>
      <c r="Y49" s="67"/>
      <c r="Z49" s="67"/>
      <c r="AA49" s="67"/>
      <c r="AB49" s="67">
        <f>SUM(AB31:AD48)</f>
        <v>236575</v>
      </c>
      <c r="AC49" s="67"/>
      <c r="AD49" s="67"/>
      <c r="AE49" s="68"/>
      <c r="AF49" s="68"/>
      <c r="AG49" s="68"/>
      <c r="AH49" s="77">
        <f>SUM(AH31:AJ48)</f>
        <v>184989</v>
      </c>
      <c r="AI49" s="78"/>
      <c r="AJ49" s="79"/>
      <c r="AK49" s="74" t="str">
        <f t="shared" ref="AK49" si="5">ROUND((AB49-AH49)/AB49*100,2)&amp;"%"</f>
        <v>21.81%</v>
      </c>
      <c r="AL49" s="75"/>
      <c r="AM49" s="76"/>
      <c r="AN49" s="5"/>
      <c r="AO49" s="5"/>
      <c r="AP49" s="15"/>
      <c r="AQ49" s="15"/>
    </row>
    <row r="50" spans="1:43" x14ac:dyDescent="0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15"/>
      <c r="AQ50" s="15"/>
    </row>
    <row r="51" spans="1:43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3" x14ac:dyDescent="0.4">
      <c r="A52" s="5"/>
      <c r="B52" s="27" t="str">
        <f>2&amp;" / "&amp;COUNT($U$31:$V$35)+1&amp;" ページ"</f>
        <v>2 / 6 ページ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5"/>
      <c r="AO52" s="5"/>
    </row>
    <row r="53" spans="1:43" ht="19.5" x14ac:dyDescent="0.4">
      <c r="A53" s="29" t="s">
        <v>47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5"/>
    </row>
    <row r="54" spans="1:43" x14ac:dyDescent="0.4">
      <c r="A54" s="5"/>
      <c r="B54" s="8" t="str">
        <f>"工事名称："&amp;$F$15</f>
        <v>工事名称：山田　太郎様邸工事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3" x14ac:dyDescent="0.4">
      <c r="A55" s="5"/>
      <c r="B55" s="8" t="str">
        <f>"見積番号："&amp;$AI$3</f>
        <v>見積番号：0000000001-01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3" x14ac:dyDescent="0.4">
      <c r="A56" s="5"/>
      <c r="B56" s="39" t="s">
        <v>31</v>
      </c>
      <c r="C56" s="39"/>
      <c r="D56" s="39" t="s">
        <v>32</v>
      </c>
      <c r="E56" s="39"/>
      <c r="F56" s="39"/>
      <c r="G56" s="39"/>
      <c r="H56" s="39"/>
      <c r="I56" s="39"/>
      <c r="J56" s="39"/>
      <c r="K56" s="39"/>
      <c r="L56" s="49" t="s">
        <v>33</v>
      </c>
      <c r="M56" s="40"/>
      <c r="N56" s="40"/>
      <c r="O56" s="40"/>
      <c r="P56" s="40"/>
      <c r="Q56" s="39"/>
      <c r="R56" s="40"/>
      <c r="S56" s="40"/>
      <c r="T56" s="41"/>
      <c r="U56" s="39" t="s">
        <v>34</v>
      </c>
      <c r="V56" s="39"/>
      <c r="W56" s="39" t="s">
        <v>35</v>
      </c>
      <c r="X56" s="39"/>
      <c r="Y56" s="39" t="s">
        <v>36</v>
      </c>
      <c r="Z56" s="39"/>
      <c r="AA56" s="39"/>
      <c r="AB56" s="39" t="s">
        <v>37</v>
      </c>
      <c r="AC56" s="39"/>
      <c r="AD56" s="39"/>
      <c r="AE56" s="39" t="s">
        <v>38</v>
      </c>
      <c r="AF56" s="39"/>
      <c r="AG56" s="39"/>
      <c r="AH56" s="39" t="s">
        <v>39</v>
      </c>
      <c r="AI56" s="39"/>
      <c r="AJ56" s="39"/>
      <c r="AK56" s="39" t="s">
        <v>40</v>
      </c>
      <c r="AL56" s="40"/>
      <c r="AM56" s="41"/>
      <c r="AN56" s="5"/>
      <c r="AO56" s="5"/>
    </row>
    <row r="57" spans="1:43" x14ac:dyDescent="0.4">
      <c r="A57" s="5"/>
      <c r="B57" s="80" t="str">
        <f>IF(B31&amp;D31="","",B31&amp;". "&amp;D31)</f>
        <v>1. 仮設工事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2"/>
      <c r="AN57" s="5"/>
      <c r="AO57" s="5"/>
    </row>
    <row r="58" spans="1:43" x14ac:dyDescent="0.4">
      <c r="A58" s="5"/>
      <c r="B58" s="38">
        <v>1</v>
      </c>
      <c r="C58" s="38"/>
      <c r="D58" s="83" t="s">
        <v>48</v>
      </c>
      <c r="E58" s="84"/>
      <c r="F58" s="84"/>
      <c r="G58" s="84"/>
      <c r="H58" s="84"/>
      <c r="I58" s="84"/>
      <c r="J58" s="84"/>
      <c r="K58" s="85"/>
      <c r="L58" s="83"/>
      <c r="M58" s="84"/>
      <c r="N58" s="84"/>
      <c r="O58" s="84"/>
      <c r="P58" s="84"/>
      <c r="Q58" s="84"/>
      <c r="R58" s="84"/>
      <c r="S58" s="84"/>
      <c r="T58" s="85"/>
      <c r="U58" s="74">
        <v>1</v>
      </c>
      <c r="V58" s="76"/>
      <c r="W58" s="66" t="s">
        <v>45</v>
      </c>
      <c r="X58" s="87"/>
      <c r="Y58" s="42">
        <v>8000</v>
      </c>
      <c r="Z58" s="43"/>
      <c r="AA58" s="44"/>
      <c r="AB58" s="42">
        <f>IF(OR(U58="",Y58=""),"",Y58*U58)</f>
        <v>8000</v>
      </c>
      <c r="AC58" s="43"/>
      <c r="AD58" s="44"/>
      <c r="AE58" s="88">
        <v>6000</v>
      </c>
      <c r="AF58" s="78"/>
      <c r="AG58" s="79"/>
      <c r="AH58" s="88">
        <f>IF(OR(AE58="",U58=""),"",AE58*U58)</f>
        <v>6000</v>
      </c>
      <c r="AI58" s="78"/>
      <c r="AJ58" s="79"/>
      <c r="AK58" s="74" t="str">
        <f>IF(OR(AB58="",AH58=""),"",IF(AB58=0,0&amp;"%",TEXT(ROUND((AB58-AH58)/AB58*100,2),"0.00")&amp;"%"))</f>
        <v>25.00%</v>
      </c>
      <c r="AL58" s="75"/>
      <c r="AM58" s="76"/>
      <c r="AN58" s="5"/>
      <c r="AO58" s="5"/>
    </row>
    <row r="59" spans="1:43" x14ac:dyDescent="0.4">
      <c r="A59" s="5"/>
      <c r="B59" s="38">
        <v>2</v>
      </c>
      <c r="C59" s="38"/>
      <c r="D59" s="83" t="s">
        <v>49</v>
      </c>
      <c r="E59" s="84"/>
      <c r="F59" s="84"/>
      <c r="G59" s="84"/>
      <c r="H59" s="84"/>
      <c r="I59" s="84"/>
      <c r="J59" s="84"/>
      <c r="K59" s="85"/>
      <c r="L59" s="83"/>
      <c r="M59" s="84"/>
      <c r="N59" s="84"/>
      <c r="O59" s="84"/>
      <c r="P59" s="84"/>
      <c r="Q59" s="84"/>
      <c r="R59" s="84"/>
      <c r="S59" s="84"/>
      <c r="T59" s="85"/>
      <c r="U59" s="74">
        <v>1</v>
      </c>
      <c r="V59" s="76"/>
      <c r="W59" s="66" t="s">
        <v>45</v>
      </c>
      <c r="X59" s="87"/>
      <c r="Y59" s="42">
        <v>1500</v>
      </c>
      <c r="Z59" s="43"/>
      <c r="AA59" s="44"/>
      <c r="AB59" s="42">
        <f t="shared" ref="AB59:AB74" si="6">IF(OR(U59="",Y59=""),"",Y59*U59)</f>
        <v>1500</v>
      </c>
      <c r="AC59" s="43"/>
      <c r="AD59" s="44"/>
      <c r="AE59" s="88">
        <v>1200</v>
      </c>
      <c r="AF59" s="78"/>
      <c r="AG59" s="79"/>
      <c r="AH59" s="88">
        <f t="shared" ref="AH59:AH74" si="7">IF(OR(AE59="",U59=""),"",AE59*U59)</f>
        <v>1200</v>
      </c>
      <c r="AI59" s="78"/>
      <c r="AJ59" s="79"/>
      <c r="AK59" s="74" t="str">
        <f t="shared" ref="AK59:AK75" si="8">IF(OR(AB59="",AH59=""),"",IF(AB59=0,0&amp;"%",TEXT(ROUND((AB59-AH59)/AB59*100,2),"0.00")&amp;"%"))</f>
        <v>20.00%</v>
      </c>
      <c r="AL59" s="75"/>
      <c r="AM59" s="76"/>
      <c r="AN59" s="5"/>
      <c r="AO59" s="5"/>
    </row>
    <row r="60" spans="1:43" x14ac:dyDescent="0.4">
      <c r="A60" s="5"/>
      <c r="B60" s="38"/>
      <c r="C60" s="38"/>
      <c r="D60" s="83"/>
      <c r="E60" s="84"/>
      <c r="F60" s="84"/>
      <c r="G60" s="84"/>
      <c r="H60" s="84"/>
      <c r="I60" s="84"/>
      <c r="J60" s="84"/>
      <c r="K60" s="85"/>
      <c r="L60" s="83"/>
      <c r="M60" s="84"/>
      <c r="N60" s="84"/>
      <c r="O60" s="84"/>
      <c r="P60" s="84"/>
      <c r="Q60" s="84"/>
      <c r="R60" s="84"/>
      <c r="S60" s="84"/>
      <c r="T60" s="85"/>
      <c r="U60" s="74"/>
      <c r="V60" s="76"/>
      <c r="W60" s="66"/>
      <c r="X60" s="87"/>
      <c r="Y60" s="42"/>
      <c r="Z60" s="43"/>
      <c r="AA60" s="44"/>
      <c r="AB60" s="42" t="str">
        <f t="shared" si="6"/>
        <v/>
      </c>
      <c r="AC60" s="43"/>
      <c r="AD60" s="44"/>
      <c r="AE60" s="88"/>
      <c r="AF60" s="78"/>
      <c r="AG60" s="79"/>
      <c r="AH60" s="88" t="str">
        <f t="shared" si="7"/>
        <v/>
      </c>
      <c r="AI60" s="78"/>
      <c r="AJ60" s="79"/>
      <c r="AK60" s="74" t="str">
        <f t="shared" si="8"/>
        <v/>
      </c>
      <c r="AL60" s="75"/>
      <c r="AM60" s="76"/>
      <c r="AN60" s="5"/>
      <c r="AO60" s="5"/>
    </row>
    <row r="61" spans="1:43" x14ac:dyDescent="0.4">
      <c r="A61" s="5"/>
      <c r="B61" s="38"/>
      <c r="C61" s="38"/>
      <c r="D61" s="83"/>
      <c r="E61" s="84"/>
      <c r="F61" s="84"/>
      <c r="G61" s="84"/>
      <c r="H61" s="84"/>
      <c r="I61" s="84"/>
      <c r="J61" s="84"/>
      <c r="K61" s="85"/>
      <c r="L61" s="83"/>
      <c r="M61" s="84"/>
      <c r="N61" s="84"/>
      <c r="O61" s="84"/>
      <c r="P61" s="84"/>
      <c r="Q61" s="84"/>
      <c r="R61" s="84"/>
      <c r="S61" s="84"/>
      <c r="T61" s="85"/>
      <c r="U61" s="74"/>
      <c r="V61" s="76"/>
      <c r="W61" s="66"/>
      <c r="X61" s="87"/>
      <c r="Y61" s="42"/>
      <c r="Z61" s="43"/>
      <c r="AA61" s="44"/>
      <c r="AB61" s="42" t="str">
        <f t="shared" si="6"/>
        <v/>
      </c>
      <c r="AC61" s="43"/>
      <c r="AD61" s="44"/>
      <c r="AE61" s="88"/>
      <c r="AF61" s="78"/>
      <c r="AG61" s="79"/>
      <c r="AH61" s="88" t="str">
        <f t="shared" si="7"/>
        <v/>
      </c>
      <c r="AI61" s="78"/>
      <c r="AJ61" s="79"/>
      <c r="AK61" s="74" t="str">
        <f t="shared" si="8"/>
        <v/>
      </c>
      <c r="AL61" s="75"/>
      <c r="AM61" s="76"/>
      <c r="AN61" s="5"/>
      <c r="AO61" s="5"/>
    </row>
    <row r="62" spans="1:43" x14ac:dyDescent="0.4">
      <c r="A62" s="5"/>
      <c r="B62" s="38"/>
      <c r="C62" s="38"/>
      <c r="D62" s="83"/>
      <c r="E62" s="84"/>
      <c r="F62" s="84"/>
      <c r="G62" s="84"/>
      <c r="H62" s="84"/>
      <c r="I62" s="84"/>
      <c r="J62" s="84"/>
      <c r="K62" s="85"/>
      <c r="L62" s="83"/>
      <c r="M62" s="84"/>
      <c r="N62" s="84"/>
      <c r="O62" s="84"/>
      <c r="P62" s="84"/>
      <c r="Q62" s="84"/>
      <c r="R62" s="84"/>
      <c r="S62" s="84"/>
      <c r="T62" s="85"/>
      <c r="U62" s="74"/>
      <c r="V62" s="76"/>
      <c r="W62" s="66"/>
      <c r="X62" s="87"/>
      <c r="Y62" s="42"/>
      <c r="Z62" s="43"/>
      <c r="AA62" s="44"/>
      <c r="AB62" s="42" t="str">
        <f t="shared" si="6"/>
        <v/>
      </c>
      <c r="AC62" s="43"/>
      <c r="AD62" s="44"/>
      <c r="AE62" s="88"/>
      <c r="AF62" s="78"/>
      <c r="AG62" s="79"/>
      <c r="AH62" s="88" t="str">
        <f t="shared" si="7"/>
        <v/>
      </c>
      <c r="AI62" s="78"/>
      <c r="AJ62" s="79"/>
      <c r="AK62" s="74" t="str">
        <f t="shared" si="8"/>
        <v/>
      </c>
      <c r="AL62" s="75"/>
      <c r="AM62" s="76"/>
      <c r="AN62" s="5"/>
      <c r="AO62" s="5"/>
    </row>
    <row r="63" spans="1:43" x14ac:dyDescent="0.4">
      <c r="A63" s="5"/>
      <c r="B63" s="38"/>
      <c r="C63" s="38"/>
      <c r="D63" s="83"/>
      <c r="E63" s="84"/>
      <c r="F63" s="84"/>
      <c r="G63" s="84"/>
      <c r="H63" s="84"/>
      <c r="I63" s="84"/>
      <c r="J63" s="84"/>
      <c r="K63" s="85"/>
      <c r="L63" s="83"/>
      <c r="M63" s="84"/>
      <c r="N63" s="84"/>
      <c r="O63" s="84"/>
      <c r="P63" s="84"/>
      <c r="Q63" s="84"/>
      <c r="R63" s="84"/>
      <c r="S63" s="84"/>
      <c r="T63" s="85"/>
      <c r="U63" s="74"/>
      <c r="V63" s="76"/>
      <c r="W63" s="66"/>
      <c r="X63" s="87"/>
      <c r="Y63" s="42"/>
      <c r="Z63" s="43"/>
      <c r="AA63" s="44"/>
      <c r="AB63" s="42" t="str">
        <f t="shared" si="6"/>
        <v/>
      </c>
      <c r="AC63" s="43"/>
      <c r="AD63" s="44"/>
      <c r="AE63" s="88"/>
      <c r="AF63" s="78"/>
      <c r="AG63" s="79"/>
      <c r="AH63" s="88" t="str">
        <f t="shared" si="7"/>
        <v/>
      </c>
      <c r="AI63" s="78"/>
      <c r="AJ63" s="79"/>
      <c r="AK63" s="74" t="str">
        <f t="shared" si="8"/>
        <v/>
      </c>
      <c r="AL63" s="75"/>
      <c r="AM63" s="76"/>
      <c r="AN63" s="5"/>
      <c r="AO63" s="5"/>
    </row>
    <row r="64" spans="1:43" x14ac:dyDescent="0.4">
      <c r="A64" s="5"/>
      <c r="B64" s="38"/>
      <c r="C64" s="38"/>
      <c r="D64" s="83"/>
      <c r="E64" s="84"/>
      <c r="F64" s="84"/>
      <c r="G64" s="84"/>
      <c r="H64" s="84"/>
      <c r="I64" s="84"/>
      <c r="J64" s="84"/>
      <c r="K64" s="85"/>
      <c r="L64" s="83"/>
      <c r="M64" s="84"/>
      <c r="N64" s="84"/>
      <c r="O64" s="84"/>
      <c r="P64" s="84"/>
      <c r="Q64" s="84"/>
      <c r="R64" s="84"/>
      <c r="S64" s="84"/>
      <c r="T64" s="85"/>
      <c r="U64" s="74"/>
      <c r="V64" s="76"/>
      <c r="W64" s="66"/>
      <c r="X64" s="87"/>
      <c r="Y64" s="42"/>
      <c r="Z64" s="43"/>
      <c r="AA64" s="44"/>
      <c r="AB64" s="42" t="str">
        <f t="shared" si="6"/>
        <v/>
      </c>
      <c r="AC64" s="43"/>
      <c r="AD64" s="44"/>
      <c r="AE64" s="88"/>
      <c r="AF64" s="78"/>
      <c r="AG64" s="79"/>
      <c r="AH64" s="88" t="str">
        <f t="shared" si="7"/>
        <v/>
      </c>
      <c r="AI64" s="78"/>
      <c r="AJ64" s="79"/>
      <c r="AK64" s="74" t="str">
        <f t="shared" si="8"/>
        <v/>
      </c>
      <c r="AL64" s="75"/>
      <c r="AM64" s="76"/>
      <c r="AN64" s="5"/>
      <c r="AO64" s="5"/>
    </row>
    <row r="65" spans="1:41" x14ac:dyDescent="0.4">
      <c r="A65" s="5"/>
      <c r="B65" s="38"/>
      <c r="C65" s="38"/>
      <c r="D65" s="83"/>
      <c r="E65" s="84"/>
      <c r="F65" s="84"/>
      <c r="G65" s="84"/>
      <c r="H65" s="84"/>
      <c r="I65" s="84"/>
      <c r="J65" s="84"/>
      <c r="K65" s="85"/>
      <c r="L65" s="83"/>
      <c r="M65" s="84"/>
      <c r="N65" s="84"/>
      <c r="O65" s="84"/>
      <c r="P65" s="84"/>
      <c r="Q65" s="84"/>
      <c r="R65" s="84"/>
      <c r="S65" s="84"/>
      <c r="T65" s="85"/>
      <c r="U65" s="74"/>
      <c r="V65" s="76"/>
      <c r="W65" s="66"/>
      <c r="X65" s="87"/>
      <c r="Y65" s="42"/>
      <c r="Z65" s="43"/>
      <c r="AA65" s="44"/>
      <c r="AB65" s="42" t="str">
        <f t="shared" si="6"/>
        <v/>
      </c>
      <c r="AC65" s="43"/>
      <c r="AD65" s="44"/>
      <c r="AE65" s="88"/>
      <c r="AF65" s="78"/>
      <c r="AG65" s="79"/>
      <c r="AH65" s="88" t="str">
        <f t="shared" si="7"/>
        <v/>
      </c>
      <c r="AI65" s="78"/>
      <c r="AJ65" s="79"/>
      <c r="AK65" s="74" t="str">
        <f t="shared" si="8"/>
        <v/>
      </c>
      <c r="AL65" s="75"/>
      <c r="AM65" s="76"/>
      <c r="AN65" s="5"/>
      <c r="AO65" s="5"/>
    </row>
    <row r="66" spans="1:41" x14ac:dyDescent="0.4">
      <c r="A66" s="5"/>
      <c r="B66" s="38"/>
      <c r="C66" s="38"/>
      <c r="D66" s="83"/>
      <c r="E66" s="84"/>
      <c r="F66" s="84"/>
      <c r="G66" s="84"/>
      <c r="H66" s="84"/>
      <c r="I66" s="84"/>
      <c r="J66" s="84"/>
      <c r="K66" s="85"/>
      <c r="L66" s="83"/>
      <c r="M66" s="84"/>
      <c r="N66" s="84"/>
      <c r="O66" s="84"/>
      <c r="P66" s="84"/>
      <c r="Q66" s="84"/>
      <c r="R66" s="84"/>
      <c r="S66" s="84"/>
      <c r="T66" s="85"/>
      <c r="U66" s="74"/>
      <c r="V66" s="76"/>
      <c r="W66" s="66"/>
      <c r="X66" s="87"/>
      <c r="Y66" s="42"/>
      <c r="Z66" s="43"/>
      <c r="AA66" s="44"/>
      <c r="AB66" s="42" t="str">
        <f t="shared" si="6"/>
        <v/>
      </c>
      <c r="AC66" s="43"/>
      <c r="AD66" s="44"/>
      <c r="AE66" s="88"/>
      <c r="AF66" s="78"/>
      <c r="AG66" s="79"/>
      <c r="AH66" s="88" t="str">
        <f t="shared" si="7"/>
        <v/>
      </c>
      <c r="AI66" s="78"/>
      <c r="AJ66" s="79"/>
      <c r="AK66" s="74" t="str">
        <f t="shared" si="8"/>
        <v/>
      </c>
      <c r="AL66" s="75"/>
      <c r="AM66" s="76"/>
      <c r="AN66" s="5"/>
      <c r="AO66" s="5"/>
    </row>
    <row r="67" spans="1:41" x14ac:dyDescent="0.4">
      <c r="A67" s="5"/>
      <c r="B67" s="38"/>
      <c r="C67" s="38"/>
      <c r="D67" s="83"/>
      <c r="E67" s="84"/>
      <c r="F67" s="84"/>
      <c r="G67" s="84"/>
      <c r="H67" s="84"/>
      <c r="I67" s="84"/>
      <c r="J67" s="84"/>
      <c r="K67" s="85"/>
      <c r="L67" s="83"/>
      <c r="M67" s="84"/>
      <c r="N67" s="84"/>
      <c r="O67" s="84"/>
      <c r="P67" s="84"/>
      <c r="Q67" s="84"/>
      <c r="R67" s="84"/>
      <c r="S67" s="84"/>
      <c r="T67" s="85"/>
      <c r="U67" s="74"/>
      <c r="V67" s="76"/>
      <c r="W67" s="66"/>
      <c r="X67" s="87"/>
      <c r="Y67" s="42"/>
      <c r="Z67" s="43"/>
      <c r="AA67" s="44"/>
      <c r="AB67" s="42" t="str">
        <f t="shared" si="6"/>
        <v/>
      </c>
      <c r="AC67" s="43"/>
      <c r="AD67" s="44"/>
      <c r="AE67" s="88"/>
      <c r="AF67" s="78"/>
      <c r="AG67" s="79"/>
      <c r="AH67" s="88" t="str">
        <f t="shared" si="7"/>
        <v/>
      </c>
      <c r="AI67" s="78"/>
      <c r="AJ67" s="79"/>
      <c r="AK67" s="74" t="str">
        <f t="shared" si="8"/>
        <v/>
      </c>
      <c r="AL67" s="75"/>
      <c r="AM67" s="76"/>
      <c r="AN67" s="5"/>
      <c r="AO67" s="5"/>
    </row>
    <row r="68" spans="1:41" x14ac:dyDescent="0.4">
      <c r="A68" s="5"/>
      <c r="B68" s="38"/>
      <c r="C68" s="38"/>
      <c r="D68" s="83"/>
      <c r="E68" s="84"/>
      <c r="F68" s="84"/>
      <c r="G68" s="84"/>
      <c r="H68" s="84"/>
      <c r="I68" s="84"/>
      <c r="J68" s="84"/>
      <c r="K68" s="85"/>
      <c r="L68" s="83"/>
      <c r="M68" s="84"/>
      <c r="N68" s="84"/>
      <c r="O68" s="84"/>
      <c r="P68" s="84"/>
      <c r="Q68" s="84"/>
      <c r="R68" s="84"/>
      <c r="S68" s="84"/>
      <c r="T68" s="85"/>
      <c r="U68" s="74"/>
      <c r="V68" s="76"/>
      <c r="W68" s="66"/>
      <c r="X68" s="87"/>
      <c r="Y68" s="42"/>
      <c r="Z68" s="43"/>
      <c r="AA68" s="44"/>
      <c r="AB68" s="42" t="str">
        <f t="shared" si="6"/>
        <v/>
      </c>
      <c r="AC68" s="43"/>
      <c r="AD68" s="44"/>
      <c r="AE68" s="88"/>
      <c r="AF68" s="78"/>
      <c r="AG68" s="79"/>
      <c r="AH68" s="88" t="str">
        <f t="shared" si="7"/>
        <v/>
      </c>
      <c r="AI68" s="78"/>
      <c r="AJ68" s="79"/>
      <c r="AK68" s="74" t="str">
        <f t="shared" si="8"/>
        <v/>
      </c>
      <c r="AL68" s="75"/>
      <c r="AM68" s="76"/>
      <c r="AN68" s="5"/>
      <c r="AO68" s="5"/>
    </row>
    <row r="69" spans="1:41" x14ac:dyDescent="0.4">
      <c r="A69" s="5"/>
      <c r="B69" s="38"/>
      <c r="C69" s="38"/>
      <c r="D69" s="83"/>
      <c r="E69" s="84"/>
      <c r="F69" s="84"/>
      <c r="G69" s="84"/>
      <c r="H69" s="84"/>
      <c r="I69" s="84"/>
      <c r="J69" s="84"/>
      <c r="K69" s="85"/>
      <c r="L69" s="83"/>
      <c r="M69" s="84"/>
      <c r="N69" s="84"/>
      <c r="O69" s="84"/>
      <c r="P69" s="84"/>
      <c r="Q69" s="84"/>
      <c r="R69" s="84"/>
      <c r="S69" s="84"/>
      <c r="T69" s="85"/>
      <c r="U69" s="74"/>
      <c r="V69" s="76"/>
      <c r="W69" s="66"/>
      <c r="X69" s="87"/>
      <c r="Y69" s="42"/>
      <c r="Z69" s="43"/>
      <c r="AA69" s="44"/>
      <c r="AB69" s="42" t="str">
        <f t="shared" si="6"/>
        <v/>
      </c>
      <c r="AC69" s="43"/>
      <c r="AD69" s="44"/>
      <c r="AE69" s="88"/>
      <c r="AF69" s="78"/>
      <c r="AG69" s="79"/>
      <c r="AH69" s="88" t="str">
        <f t="shared" si="7"/>
        <v/>
      </c>
      <c r="AI69" s="78"/>
      <c r="AJ69" s="79"/>
      <c r="AK69" s="74" t="str">
        <f t="shared" si="8"/>
        <v/>
      </c>
      <c r="AL69" s="75"/>
      <c r="AM69" s="76"/>
      <c r="AN69" s="5"/>
      <c r="AO69" s="5"/>
    </row>
    <row r="70" spans="1:41" x14ac:dyDescent="0.4">
      <c r="A70" s="5"/>
      <c r="B70" s="38"/>
      <c r="C70" s="38"/>
      <c r="D70" s="83"/>
      <c r="E70" s="84"/>
      <c r="F70" s="84"/>
      <c r="G70" s="84"/>
      <c r="H70" s="84"/>
      <c r="I70" s="84"/>
      <c r="J70" s="84"/>
      <c r="K70" s="85"/>
      <c r="L70" s="83"/>
      <c r="M70" s="84"/>
      <c r="N70" s="84"/>
      <c r="O70" s="84"/>
      <c r="P70" s="84"/>
      <c r="Q70" s="84"/>
      <c r="R70" s="84"/>
      <c r="S70" s="84"/>
      <c r="T70" s="85"/>
      <c r="U70" s="74"/>
      <c r="V70" s="76"/>
      <c r="W70" s="66"/>
      <c r="X70" s="87"/>
      <c r="Y70" s="42"/>
      <c r="Z70" s="43"/>
      <c r="AA70" s="44"/>
      <c r="AB70" s="42" t="str">
        <f t="shared" si="6"/>
        <v/>
      </c>
      <c r="AC70" s="43"/>
      <c r="AD70" s="44"/>
      <c r="AE70" s="88"/>
      <c r="AF70" s="78"/>
      <c r="AG70" s="79"/>
      <c r="AH70" s="88" t="str">
        <f t="shared" si="7"/>
        <v/>
      </c>
      <c r="AI70" s="78"/>
      <c r="AJ70" s="79"/>
      <c r="AK70" s="74" t="str">
        <f t="shared" si="8"/>
        <v/>
      </c>
      <c r="AL70" s="75"/>
      <c r="AM70" s="76"/>
      <c r="AN70" s="5"/>
      <c r="AO70" s="5"/>
    </row>
    <row r="71" spans="1:41" x14ac:dyDescent="0.4">
      <c r="A71" s="5"/>
      <c r="B71" s="38"/>
      <c r="C71" s="38"/>
      <c r="D71" s="83"/>
      <c r="E71" s="84"/>
      <c r="F71" s="84"/>
      <c r="G71" s="84"/>
      <c r="H71" s="84"/>
      <c r="I71" s="84"/>
      <c r="J71" s="84"/>
      <c r="K71" s="85"/>
      <c r="L71" s="83"/>
      <c r="M71" s="84"/>
      <c r="N71" s="84"/>
      <c r="O71" s="84"/>
      <c r="P71" s="84"/>
      <c r="Q71" s="84"/>
      <c r="R71" s="84"/>
      <c r="S71" s="84"/>
      <c r="T71" s="85"/>
      <c r="U71" s="74"/>
      <c r="V71" s="76"/>
      <c r="W71" s="66"/>
      <c r="X71" s="87"/>
      <c r="Y71" s="42"/>
      <c r="Z71" s="43"/>
      <c r="AA71" s="44"/>
      <c r="AB71" s="42" t="str">
        <f t="shared" si="6"/>
        <v/>
      </c>
      <c r="AC71" s="43"/>
      <c r="AD71" s="44"/>
      <c r="AE71" s="88"/>
      <c r="AF71" s="78"/>
      <c r="AG71" s="79"/>
      <c r="AH71" s="88" t="str">
        <f t="shared" si="7"/>
        <v/>
      </c>
      <c r="AI71" s="78"/>
      <c r="AJ71" s="79"/>
      <c r="AK71" s="74" t="str">
        <f t="shared" si="8"/>
        <v/>
      </c>
      <c r="AL71" s="75"/>
      <c r="AM71" s="76"/>
      <c r="AN71" s="5"/>
      <c r="AO71" s="5"/>
    </row>
    <row r="72" spans="1:41" x14ac:dyDescent="0.4">
      <c r="A72" s="5"/>
      <c r="B72" s="38"/>
      <c r="C72" s="38"/>
      <c r="D72" s="83"/>
      <c r="E72" s="84"/>
      <c r="F72" s="84"/>
      <c r="G72" s="84"/>
      <c r="H72" s="84"/>
      <c r="I72" s="84"/>
      <c r="J72" s="84"/>
      <c r="K72" s="85"/>
      <c r="L72" s="83"/>
      <c r="M72" s="84"/>
      <c r="N72" s="84"/>
      <c r="O72" s="84"/>
      <c r="P72" s="84"/>
      <c r="Q72" s="84"/>
      <c r="R72" s="84"/>
      <c r="S72" s="84"/>
      <c r="T72" s="85"/>
      <c r="U72" s="74"/>
      <c r="V72" s="76"/>
      <c r="W72" s="66"/>
      <c r="X72" s="87"/>
      <c r="Y72" s="42"/>
      <c r="Z72" s="43"/>
      <c r="AA72" s="44"/>
      <c r="AB72" s="42" t="str">
        <f t="shared" si="6"/>
        <v/>
      </c>
      <c r="AC72" s="43"/>
      <c r="AD72" s="44"/>
      <c r="AE72" s="88"/>
      <c r="AF72" s="78"/>
      <c r="AG72" s="79"/>
      <c r="AH72" s="88" t="str">
        <f t="shared" si="7"/>
        <v/>
      </c>
      <c r="AI72" s="78"/>
      <c r="AJ72" s="79"/>
      <c r="AK72" s="74" t="str">
        <f t="shared" si="8"/>
        <v/>
      </c>
      <c r="AL72" s="75"/>
      <c r="AM72" s="76"/>
      <c r="AN72" s="5"/>
      <c r="AO72" s="5"/>
    </row>
    <row r="73" spans="1:41" x14ac:dyDescent="0.4">
      <c r="A73" s="5"/>
      <c r="B73" s="38"/>
      <c r="C73" s="38"/>
      <c r="D73" s="83"/>
      <c r="E73" s="84"/>
      <c r="F73" s="84"/>
      <c r="G73" s="84"/>
      <c r="H73" s="84"/>
      <c r="I73" s="84"/>
      <c r="J73" s="84"/>
      <c r="K73" s="85"/>
      <c r="L73" s="83"/>
      <c r="M73" s="84"/>
      <c r="N73" s="84"/>
      <c r="O73" s="84"/>
      <c r="P73" s="84"/>
      <c r="Q73" s="84"/>
      <c r="R73" s="84"/>
      <c r="S73" s="84"/>
      <c r="T73" s="85"/>
      <c r="U73" s="74"/>
      <c r="V73" s="76"/>
      <c r="W73" s="66"/>
      <c r="X73" s="87"/>
      <c r="Y73" s="42"/>
      <c r="Z73" s="43"/>
      <c r="AA73" s="44"/>
      <c r="AB73" s="42" t="str">
        <f t="shared" si="6"/>
        <v/>
      </c>
      <c r="AC73" s="43"/>
      <c r="AD73" s="44"/>
      <c r="AE73" s="88"/>
      <c r="AF73" s="78"/>
      <c r="AG73" s="79"/>
      <c r="AH73" s="88" t="str">
        <f t="shared" si="7"/>
        <v/>
      </c>
      <c r="AI73" s="78"/>
      <c r="AJ73" s="79"/>
      <c r="AK73" s="74" t="str">
        <f t="shared" si="8"/>
        <v/>
      </c>
      <c r="AL73" s="75"/>
      <c r="AM73" s="76"/>
      <c r="AN73" s="5"/>
      <c r="AO73" s="5"/>
    </row>
    <row r="74" spans="1:41" x14ac:dyDescent="0.4">
      <c r="A74" s="5"/>
      <c r="B74" s="38"/>
      <c r="C74" s="38"/>
      <c r="D74" s="83"/>
      <c r="E74" s="84"/>
      <c r="F74" s="84"/>
      <c r="G74" s="84"/>
      <c r="H74" s="84"/>
      <c r="I74" s="84"/>
      <c r="J74" s="84"/>
      <c r="K74" s="85"/>
      <c r="L74" s="83"/>
      <c r="M74" s="84"/>
      <c r="N74" s="84"/>
      <c r="O74" s="84"/>
      <c r="P74" s="84"/>
      <c r="Q74" s="84"/>
      <c r="R74" s="84"/>
      <c r="S74" s="84"/>
      <c r="T74" s="85"/>
      <c r="U74" s="74"/>
      <c r="V74" s="76"/>
      <c r="W74" s="66"/>
      <c r="X74" s="87"/>
      <c r="Y74" s="42"/>
      <c r="Z74" s="43"/>
      <c r="AA74" s="44"/>
      <c r="AB74" s="42" t="str">
        <f t="shared" si="6"/>
        <v/>
      </c>
      <c r="AC74" s="43"/>
      <c r="AD74" s="44"/>
      <c r="AE74" s="88"/>
      <c r="AF74" s="78"/>
      <c r="AG74" s="79"/>
      <c r="AH74" s="88" t="str">
        <f t="shared" si="7"/>
        <v/>
      </c>
      <c r="AI74" s="78"/>
      <c r="AJ74" s="79"/>
      <c r="AK74" s="74" t="str">
        <f t="shared" si="8"/>
        <v/>
      </c>
      <c r="AL74" s="75"/>
      <c r="AM74" s="76"/>
      <c r="AN74" s="5"/>
      <c r="AO74" s="5"/>
    </row>
    <row r="75" spans="1:41" x14ac:dyDescent="0.4">
      <c r="A75" s="5"/>
      <c r="B75" s="38"/>
      <c r="C75" s="38"/>
      <c r="D75" s="83" t="s">
        <v>50</v>
      </c>
      <c r="E75" s="84"/>
      <c r="F75" s="84"/>
      <c r="G75" s="84"/>
      <c r="H75" s="84"/>
      <c r="I75" s="84"/>
      <c r="J75" s="84"/>
      <c r="K75" s="85"/>
      <c r="L75" s="83"/>
      <c r="M75" s="84"/>
      <c r="N75" s="84"/>
      <c r="O75" s="84"/>
      <c r="P75" s="84"/>
      <c r="Q75" s="84"/>
      <c r="R75" s="84"/>
      <c r="S75" s="84"/>
      <c r="T75" s="85"/>
      <c r="U75" s="74"/>
      <c r="V75" s="76"/>
      <c r="W75" s="66"/>
      <c r="X75" s="87"/>
      <c r="Y75" s="42"/>
      <c r="Z75" s="43"/>
      <c r="AA75" s="44"/>
      <c r="AB75" s="42">
        <f>SUM(AB58:AD74)</f>
        <v>9500</v>
      </c>
      <c r="AC75" s="43"/>
      <c r="AD75" s="44"/>
      <c r="AE75" s="88"/>
      <c r="AF75" s="78"/>
      <c r="AG75" s="79"/>
      <c r="AH75" s="88">
        <f>SUM(AH58:AJ74)</f>
        <v>7200</v>
      </c>
      <c r="AI75" s="78"/>
      <c r="AJ75" s="79"/>
      <c r="AK75" s="74" t="str">
        <f t="shared" si="8"/>
        <v>24.21%</v>
      </c>
      <c r="AL75" s="75"/>
      <c r="AM75" s="76"/>
      <c r="AN75" s="5"/>
      <c r="AO75" s="5"/>
    </row>
    <row r="76" spans="1:41" x14ac:dyDescent="0.4">
      <c r="A76" s="5"/>
      <c r="B76" s="86"/>
      <c r="C76" s="8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x14ac:dyDescent="0.4">
      <c r="A78" s="1"/>
      <c r="B78" s="27" t="str">
        <f>3&amp;" / "&amp;COUNT($U$31:$V$35)+1&amp;" ページ"</f>
        <v>3 / 6 ページ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1"/>
      <c r="AO78" s="1"/>
    </row>
    <row r="79" spans="1:41" ht="19.5" x14ac:dyDescent="0.4">
      <c r="A79" s="29" t="s">
        <v>47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5"/>
    </row>
    <row r="80" spans="1:41" x14ac:dyDescent="0.4">
      <c r="A80" s="1"/>
      <c r="B80" s="8" t="str">
        <f>"工事名称："&amp;$F$15</f>
        <v>工事名称：山田　太郎様邸工事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x14ac:dyDescent="0.4">
      <c r="A81" s="1"/>
      <c r="B81" s="8" t="str">
        <f>"見積番号："&amp;$AI$3</f>
        <v>見積番号：0000000001-01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x14ac:dyDescent="0.4">
      <c r="A82" s="1"/>
      <c r="B82" s="39" t="s">
        <v>31</v>
      </c>
      <c r="C82" s="39"/>
      <c r="D82" s="39" t="s">
        <v>32</v>
      </c>
      <c r="E82" s="39"/>
      <c r="F82" s="39"/>
      <c r="G82" s="39"/>
      <c r="H82" s="39"/>
      <c r="I82" s="39"/>
      <c r="J82" s="39"/>
      <c r="K82" s="39"/>
      <c r="L82" s="49" t="s">
        <v>33</v>
      </c>
      <c r="M82" s="40"/>
      <c r="N82" s="40"/>
      <c r="O82" s="40"/>
      <c r="P82" s="40"/>
      <c r="Q82" s="39"/>
      <c r="R82" s="40"/>
      <c r="S82" s="40"/>
      <c r="T82" s="41"/>
      <c r="U82" s="39" t="s">
        <v>34</v>
      </c>
      <c r="V82" s="39"/>
      <c r="W82" s="39" t="s">
        <v>35</v>
      </c>
      <c r="X82" s="39"/>
      <c r="Y82" s="39" t="s">
        <v>36</v>
      </c>
      <c r="Z82" s="39"/>
      <c r="AA82" s="39"/>
      <c r="AB82" s="39" t="s">
        <v>37</v>
      </c>
      <c r="AC82" s="39"/>
      <c r="AD82" s="39"/>
      <c r="AE82" s="39" t="s">
        <v>38</v>
      </c>
      <c r="AF82" s="39"/>
      <c r="AG82" s="39"/>
      <c r="AH82" s="39" t="s">
        <v>39</v>
      </c>
      <c r="AI82" s="39"/>
      <c r="AJ82" s="39"/>
      <c r="AK82" s="39" t="s">
        <v>40</v>
      </c>
      <c r="AL82" s="40"/>
      <c r="AM82" s="41"/>
      <c r="AN82" s="1"/>
      <c r="AO82" s="1"/>
    </row>
    <row r="83" spans="1:41" x14ac:dyDescent="0.4">
      <c r="A83" s="1"/>
      <c r="B83" s="80" t="str">
        <f>IF(B32&amp;D32="","",B32&amp;". "&amp;D32)</f>
        <v>2. 解体工事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2"/>
      <c r="AN83" s="1"/>
      <c r="AO83" s="1"/>
    </row>
    <row r="84" spans="1:41" x14ac:dyDescent="0.4">
      <c r="A84" s="1"/>
      <c r="B84" s="38">
        <v>1</v>
      </c>
      <c r="C84" s="38"/>
      <c r="D84" s="83" t="s">
        <v>51</v>
      </c>
      <c r="E84" s="84"/>
      <c r="F84" s="84"/>
      <c r="G84" s="84"/>
      <c r="H84" s="84"/>
      <c r="I84" s="84"/>
      <c r="J84" s="84"/>
      <c r="K84" s="85"/>
      <c r="L84" s="83" t="s">
        <v>53</v>
      </c>
      <c r="M84" s="84"/>
      <c r="N84" s="84"/>
      <c r="O84" s="84"/>
      <c r="P84" s="84"/>
      <c r="Q84" s="84"/>
      <c r="R84" s="84"/>
      <c r="S84" s="84"/>
      <c r="T84" s="85"/>
      <c r="U84" s="74">
        <v>1</v>
      </c>
      <c r="V84" s="76"/>
      <c r="W84" s="66" t="s">
        <v>45</v>
      </c>
      <c r="X84" s="87"/>
      <c r="Y84" s="42">
        <v>50000</v>
      </c>
      <c r="Z84" s="43"/>
      <c r="AA84" s="44"/>
      <c r="AB84" s="89">
        <f>IF(OR(Y84="",U84=""),"",Y84*U84)</f>
        <v>50000</v>
      </c>
      <c r="AC84" s="90"/>
      <c r="AD84" s="91"/>
      <c r="AE84" s="92">
        <v>39000</v>
      </c>
      <c r="AF84" s="93"/>
      <c r="AG84" s="94"/>
      <c r="AH84" s="92">
        <f>IF(OR(AE84="",U84=""),"",AE84*U84)</f>
        <v>39000</v>
      </c>
      <c r="AI84" s="93"/>
      <c r="AJ84" s="94"/>
      <c r="AK84" s="74" t="str">
        <f>IF(OR(AB84="",AH84=""),"",IF(AB84=0,0&amp;"%",TEXT(ROUND((AB84-AH84)/AB84*100,2),"0.00")&amp;"%"))</f>
        <v>22.00%</v>
      </c>
      <c r="AL84" s="75"/>
      <c r="AM84" s="76"/>
      <c r="AN84" s="1"/>
      <c r="AO84" s="1"/>
    </row>
    <row r="85" spans="1:41" x14ac:dyDescent="0.4">
      <c r="A85" s="1"/>
      <c r="B85" s="66">
        <v>2</v>
      </c>
      <c r="C85" s="87"/>
      <c r="D85" s="83" t="s">
        <v>52</v>
      </c>
      <c r="E85" s="84"/>
      <c r="F85" s="84"/>
      <c r="G85" s="84"/>
      <c r="H85" s="84"/>
      <c r="I85" s="84"/>
      <c r="J85" s="84"/>
      <c r="K85" s="85"/>
      <c r="L85" s="83"/>
      <c r="M85" s="84"/>
      <c r="N85" s="84"/>
      <c r="O85" s="84"/>
      <c r="P85" s="84"/>
      <c r="Q85" s="84"/>
      <c r="R85" s="84"/>
      <c r="S85" s="84"/>
      <c r="T85" s="85"/>
      <c r="U85" s="74">
        <v>1</v>
      </c>
      <c r="V85" s="76"/>
      <c r="W85" s="66" t="s">
        <v>45</v>
      </c>
      <c r="X85" s="87"/>
      <c r="Y85" s="42">
        <v>15000</v>
      </c>
      <c r="Z85" s="43"/>
      <c r="AA85" s="44"/>
      <c r="AB85" s="89">
        <f t="shared" ref="AB85:AB100" si="9">IF(OR(Y85="",U85=""),"",Y85*U85)</f>
        <v>15000</v>
      </c>
      <c r="AC85" s="90"/>
      <c r="AD85" s="91"/>
      <c r="AE85" s="92">
        <v>12000</v>
      </c>
      <c r="AF85" s="93"/>
      <c r="AG85" s="94"/>
      <c r="AH85" s="92">
        <f t="shared" ref="AH85:AH100" si="10">IF(OR(AE85="",U85=""),"",AE85*U85)</f>
        <v>12000</v>
      </c>
      <c r="AI85" s="93"/>
      <c r="AJ85" s="94"/>
      <c r="AK85" s="74" t="str">
        <f t="shared" ref="AK85:AK101" si="11">IF(OR(AB85="",AH85=""),"",IF(AB85=0,0&amp;"%",TEXT(ROUND((AB85-AH85)/AB85*100,2),"0.00")&amp;"%"))</f>
        <v>20.00%</v>
      </c>
      <c r="AL85" s="75"/>
      <c r="AM85" s="76"/>
      <c r="AN85" s="1"/>
      <c r="AO85" s="1"/>
    </row>
    <row r="86" spans="1:41" x14ac:dyDescent="0.4">
      <c r="A86" s="1"/>
      <c r="B86" s="66"/>
      <c r="C86" s="87"/>
      <c r="D86" s="83"/>
      <c r="E86" s="84"/>
      <c r="F86" s="84"/>
      <c r="G86" s="84"/>
      <c r="H86" s="84"/>
      <c r="I86" s="84"/>
      <c r="J86" s="84"/>
      <c r="K86" s="85"/>
      <c r="L86" s="83"/>
      <c r="M86" s="84"/>
      <c r="N86" s="84"/>
      <c r="O86" s="84"/>
      <c r="P86" s="84"/>
      <c r="Q86" s="84"/>
      <c r="R86" s="84"/>
      <c r="S86" s="84"/>
      <c r="T86" s="85"/>
      <c r="U86" s="74"/>
      <c r="V86" s="76"/>
      <c r="W86" s="66"/>
      <c r="X86" s="87"/>
      <c r="Y86" s="42"/>
      <c r="Z86" s="43"/>
      <c r="AA86" s="44"/>
      <c r="AB86" s="89" t="str">
        <f t="shared" si="9"/>
        <v/>
      </c>
      <c r="AC86" s="90"/>
      <c r="AD86" s="91"/>
      <c r="AE86" s="92"/>
      <c r="AF86" s="93"/>
      <c r="AG86" s="94"/>
      <c r="AH86" s="92" t="str">
        <f t="shared" si="10"/>
        <v/>
      </c>
      <c r="AI86" s="93"/>
      <c r="AJ86" s="94"/>
      <c r="AK86" s="74" t="str">
        <f t="shared" si="11"/>
        <v/>
      </c>
      <c r="AL86" s="75"/>
      <c r="AM86" s="76"/>
      <c r="AN86" s="1"/>
      <c r="AO86" s="1"/>
    </row>
    <row r="87" spans="1:41" x14ac:dyDescent="0.4">
      <c r="A87" s="1"/>
      <c r="B87" s="66"/>
      <c r="C87" s="87"/>
      <c r="D87" s="83"/>
      <c r="E87" s="84"/>
      <c r="F87" s="84"/>
      <c r="G87" s="84"/>
      <c r="H87" s="84"/>
      <c r="I87" s="84"/>
      <c r="J87" s="84"/>
      <c r="K87" s="85"/>
      <c r="L87" s="83"/>
      <c r="M87" s="84"/>
      <c r="N87" s="84"/>
      <c r="O87" s="84"/>
      <c r="P87" s="84"/>
      <c r="Q87" s="84"/>
      <c r="R87" s="84"/>
      <c r="S87" s="84"/>
      <c r="T87" s="85"/>
      <c r="U87" s="74"/>
      <c r="V87" s="76"/>
      <c r="W87" s="66"/>
      <c r="X87" s="87"/>
      <c r="Y87" s="42"/>
      <c r="Z87" s="43"/>
      <c r="AA87" s="44"/>
      <c r="AB87" s="89" t="str">
        <f t="shared" si="9"/>
        <v/>
      </c>
      <c r="AC87" s="90"/>
      <c r="AD87" s="91"/>
      <c r="AE87" s="92"/>
      <c r="AF87" s="93"/>
      <c r="AG87" s="94"/>
      <c r="AH87" s="92" t="str">
        <f t="shared" si="10"/>
        <v/>
      </c>
      <c r="AI87" s="93"/>
      <c r="AJ87" s="94"/>
      <c r="AK87" s="74" t="str">
        <f t="shared" si="11"/>
        <v/>
      </c>
      <c r="AL87" s="75"/>
      <c r="AM87" s="76"/>
      <c r="AN87" s="1"/>
      <c r="AO87" s="1"/>
    </row>
    <row r="88" spans="1:41" x14ac:dyDescent="0.4">
      <c r="A88" s="1"/>
      <c r="B88" s="66"/>
      <c r="C88" s="87"/>
      <c r="D88" s="83"/>
      <c r="E88" s="84"/>
      <c r="F88" s="84"/>
      <c r="G88" s="84"/>
      <c r="H88" s="84"/>
      <c r="I88" s="84"/>
      <c r="J88" s="84"/>
      <c r="K88" s="85"/>
      <c r="L88" s="83"/>
      <c r="M88" s="84"/>
      <c r="N88" s="84"/>
      <c r="O88" s="84"/>
      <c r="P88" s="84"/>
      <c r="Q88" s="84"/>
      <c r="R88" s="84"/>
      <c r="S88" s="84"/>
      <c r="T88" s="85"/>
      <c r="U88" s="74"/>
      <c r="V88" s="76"/>
      <c r="W88" s="66"/>
      <c r="X88" s="87"/>
      <c r="Y88" s="42"/>
      <c r="Z88" s="43"/>
      <c r="AA88" s="44"/>
      <c r="AB88" s="89" t="str">
        <f t="shared" si="9"/>
        <v/>
      </c>
      <c r="AC88" s="90"/>
      <c r="AD88" s="91"/>
      <c r="AE88" s="92"/>
      <c r="AF88" s="93"/>
      <c r="AG88" s="94"/>
      <c r="AH88" s="92" t="str">
        <f t="shared" si="10"/>
        <v/>
      </c>
      <c r="AI88" s="93"/>
      <c r="AJ88" s="94"/>
      <c r="AK88" s="74" t="str">
        <f t="shared" si="11"/>
        <v/>
      </c>
      <c r="AL88" s="75"/>
      <c r="AM88" s="76"/>
      <c r="AN88" s="1"/>
      <c r="AO88" s="1"/>
    </row>
    <row r="89" spans="1:41" x14ac:dyDescent="0.4">
      <c r="A89" s="1"/>
      <c r="B89" s="66"/>
      <c r="C89" s="87"/>
      <c r="D89" s="83"/>
      <c r="E89" s="84"/>
      <c r="F89" s="84"/>
      <c r="G89" s="84"/>
      <c r="H89" s="84"/>
      <c r="I89" s="84"/>
      <c r="J89" s="84"/>
      <c r="K89" s="85"/>
      <c r="L89" s="83"/>
      <c r="M89" s="84"/>
      <c r="N89" s="84"/>
      <c r="O89" s="84"/>
      <c r="P89" s="84"/>
      <c r="Q89" s="84"/>
      <c r="R89" s="84"/>
      <c r="S89" s="84"/>
      <c r="T89" s="85"/>
      <c r="U89" s="74"/>
      <c r="V89" s="76"/>
      <c r="W89" s="66"/>
      <c r="X89" s="87"/>
      <c r="Y89" s="42"/>
      <c r="Z89" s="43"/>
      <c r="AA89" s="44"/>
      <c r="AB89" s="89" t="str">
        <f t="shared" si="9"/>
        <v/>
      </c>
      <c r="AC89" s="90"/>
      <c r="AD89" s="91"/>
      <c r="AE89" s="92"/>
      <c r="AF89" s="93"/>
      <c r="AG89" s="94"/>
      <c r="AH89" s="92" t="str">
        <f t="shared" si="10"/>
        <v/>
      </c>
      <c r="AI89" s="93"/>
      <c r="AJ89" s="94"/>
      <c r="AK89" s="74" t="str">
        <f t="shared" si="11"/>
        <v/>
      </c>
      <c r="AL89" s="75"/>
      <c r="AM89" s="76"/>
      <c r="AN89" s="1"/>
      <c r="AO89" s="1"/>
    </row>
    <row r="90" spans="1:41" x14ac:dyDescent="0.4">
      <c r="A90" s="1"/>
      <c r="B90" s="66"/>
      <c r="C90" s="87"/>
      <c r="D90" s="83"/>
      <c r="E90" s="84"/>
      <c r="F90" s="84"/>
      <c r="G90" s="84"/>
      <c r="H90" s="84"/>
      <c r="I90" s="84"/>
      <c r="J90" s="84"/>
      <c r="K90" s="85"/>
      <c r="L90" s="83"/>
      <c r="M90" s="84"/>
      <c r="N90" s="84"/>
      <c r="O90" s="84"/>
      <c r="P90" s="84"/>
      <c r="Q90" s="84"/>
      <c r="R90" s="84"/>
      <c r="S90" s="84"/>
      <c r="T90" s="85"/>
      <c r="U90" s="74"/>
      <c r="V90" s="76"/>
      <c r="W90" s="66"/>
      <c r="X90" s="87"/>
      <c r="Y90" s="42"/>
      <c r="Z90" s="43"/>
      <c r="AA90" s="44"/>
      <c r="AB90" s="89" t="str">
        <f t="shared" si="9"/>
        <v/>
      </c>
      <c r="AC90" s="90"/>
      <c r="AD90" s="91"/>
      <c r="AE90" s="92"/>
      <c r="AF90" s="93"/>
      <c r="AG90" s="94"/>
      <c r="AH90" s="92" t="str">
        <f t="shared" si="10"/>
        <v/>
      </c>
      <c r="AI90" s="93"/>
      <c r="AJ90" s="94"/>
      <c r="AK90" s="74" t="str">
        <f t="shared" si="11"/>
        <v/>
      </c>
      <c r="AL90" s="75"/>
      <c r="AM90" s="76"/>
      <c r="AN90" s="1"/>
      <c r="AO90" s="1"/>
    </row>
    <row r="91" spans="1:41" x14ac:dyDescent="0.4">
      <c r="A91" s="1"/>
      <c r="B91" s="66"/>
      <c r="C91" s="87"/>
      <c r="D91" s="83"/>
      <c r="E91" s="84"/>
      <c r="F91" s="84"/>
      <c r="G91" s="84"/>
      <c r="H91" s="84"/>
      <c r="I91" s="84"/>
      <c r="J91" s="84"/>
      <c r="K91" s="85"/>
      <c r="L91" s="83"/>
      <c r="M91" s="84"/>
      <c r="N91" s="84"/>
      <c r="O91" s="84"/>
      <c r="P91" s="84"/>
      <c r="Q91" s="84"/>
      <c r="R91" s="84"/>
      <c r="S91" s="84"/>
      <c r="T91" s="85"/>
      <c r="U91" s="74"/>
      <c r="V91" s="76"/>
      <c r="W91" s="66"/>
      <c r="X91" s="87"/>
      <c r="Y91" s="42"/>
      <c r="Z91" s="43"/>
      <c r="AA91" s="44"/>
      <c r="AB91" s="89" t="str">
        <f t="shared" si="9"/>
        <v/>
      </c>
      <c r="AC91" s="90"/>
      <c r="AD91" s="91"/>
      <c r="AE91" s="92"/>
      <c r="AF91" s="93"/>
      <c r="AG91" s="94"/>
      <c r="AH91" s="92" t="str">
        <f t="shared" si="10"/>
        <v/>
      </c>
      <c r="AI91" s="93"/>
      <c r="AJ91" s="94"/>
      <c r="AK91" s="74" t="str">
        <f t="shared" si="11"/>
        <v/>
      </c>
      <c r="AL91" s="75"/>
      <c r="AM91" s="76"/>
      <c r="AN91" s="1"/>
      <c r="AO91" s="1"/>
    </row>
    <row r="92" spans="1:41" x14ac:dyDescent="0.4">
      <c r="A92" s="1"/>
      <c r="B92" s="66"/>
      <c r="C92" s="87"/>
      <c r="D92" s="83"/>
      <c r="E92" s="84"/>
      <c r="F92" s="84"/>
      <c r="G92" s="84"/>
      <c r="H92" s="84"/>
      <c r="I92" s="84"/>
      <c r="J92" s="84"/>
      <c r="K92" s="85"/>
      <c r="L92" s="83"/>
      <c r="M92" s="84"/>
      <c r="N92" s="84"/>
      <c r="O92" s="84"/>
      <c r="P92" s="84"/>
      <c r="Q92" s="84"/>
      <c r="R92" s="84"/>
      <c r="S92" s="84"/>
      <c r="T92" s="85"/>
      <c r="U92" s="74"/>
      <c r="V92" s="76"/>
      <c r="W92" s="66"/>
      <c r="X92" s="87"/>
      <c r="Y92" s="42"/>
      <c r="Z92" s="43"/>
      <c r="AA92" s="44"/>
      <c r="AB92" s="89" t="str">
        <f t="shared" si="9"/>
        <v/>
      </c>
      <c r="AC92" s="90"/>
      <c r="AD92" s="91"/>
      <c r="AE92" s="92"/>
      <c r="AF92" s="93"/>
      <c r="AG92" s="94"/>
      <c r="AH92" s="92" t="str">
        <f t="shared" si="10"/>
        <v/>
      </c>
      <c r="AI92" s="93"/>
      <c r="AJ92" s="94"/>
      <c r="AK92" s="74" t="str">
        <f t="shared" si="11"/>
        <v/>
      </c>
      <c r="AL92" s="75"/>
      <c r="AM92" s="76"/>
      <c r="AN92" s="1"/>
      <c r="AO92" s="1"/>
    </row>
    <row r="93" spans="1:41" x14ac:dyDescent="0.4">
      <c r="A93" s="1"/>
      <c r="B93" s="66"/>
      <c r="C93" s="87"/>
      <c r="D93" s="83"/>
      <c r="E93" s="84"/>
      <c r="F93" s="84"/>
      <c r="G93" s="84"/>
      <c r="H93" s="84"/>
      <c r="I93" s="84"/>
      <c r="J93" s="84"/>
      <c r="K93" s="85"/>
      <c r="L93" s="83"/>
      <c r="M93" s="84"/>
      <c r="N93" s="84"/>
      <c r="O93" s="84"/>
      <c r="P93" s="84"/>
      <c r="Q93" s="84"/>
      <c r="R93" s="84"/>
      <c r="S93" s="84"/>
      <c r="T93" s="85"/>
      <c r="U93" s="74"/>
      <c r="V93" s="76"/>
      <c r="W93" s="66"/>
      <c r="X93" s="87"/>
      <c r="Y93" s="42"/>
      <c r="Z93" s="43"/>
      <c r="AA93" s="44"/>
      <c r="AB93" s="89" t="str">
        <f t="shared" si="9"/>
        <v/>
      </c>
      <c r="AC93" s="90"/>
      <c r="AD93" s="91"/>
      <c r="AE93" s="92"/>
      <c r="AF93" s="93"/>
      <c r="AG93" s="94"/>
      <c r="AH93" s="92" t="str">
        <f t="shared" si="10"/>
        <v/>
      </c>
      <c r="AI93" s="93"/>
      <c r="AJ93" s="94"/>
      <c r="AK93" s="74" t="str">
        <f t="shared" si="11"/>
        <v/>
      </c>
      <c r="AL93" s="75"/>
      <c r="AM93" s="76"/>
      <c r="AN93" s="1"/>
      <c r="AO93" s="1"/>
    </row>
    <row r="94" spans="1:41" x14ac:dyDescent="0.4">
      <c r="A94" s="1"/>
      <c r="B94" s="66"/>
      <c r="C94" s="87"/>
      <c r="D94" s="83"/>
      <c r="E94" s="84"/>
      <c r="F94" s="84"/>
      <c r="G94" s="84"/>
      <c r="H94" s="84"/>
      <c r="I94" s="84"/>
      <c r="J94" s="84"/>
      <c r="K94" s="85"/>
      <c r="L94" s="83"/>
      <c r="M94" s="84"/>
      <c r="N94" s="84"/>
      <c r="O94" s="84"/>
      <c r="P94" s="84"/>
      <c r="Q94" s="84"/>
      <c r="R94" s="84"/>
      <c r="S94" s="84"/>
      <c r="T94" s="85"/>
      <c r="U94" s="74"/>
      <c r="V94" s="76"/>
      <c r="W94" s="66"/>
      <c r="X94" s="87"/>
      <c r="Y94" s="42"/>
      <c r="Z94" s="43"/>
      <c r="AA94" s="44"/>
      <c r="AB94" s="89" t="str">
        <f t="shared" si="9"/>
        <v/>
      </c>
      <c r="AC94" s="90"/>
      <c r="AD94" s="91"/>
      <c r="AE94" s="92"/>
      <c r="AF94" s="93"/>
      <c r="AG94" s="94"/>
      <c r="AH94" s="92" t="str">
        <f t="shared" si="10"/>
        <v/>
      </c>
      <c r="AI94" s="93"/>
      <c r="AJ94" s="94"/>
      <c r="AK94" s="74" t="str">
        <f t="shared" si="11"/>
        <v/>
      </c>
      <c r="AL94" s="75"/>
      <c r="AM94" s="76"/>
      <c r="AN94" s="1"/>
      <c r="AO94" s="1"/>
    </row>
    <row r="95" spans="1:41" x14ac:dyDescent="0.4">
      <c r="A95" s="1"/>
      <c r="B95" s="66"/>
      <c r="C95" s="87"/>
      <c r="D95" s="83"/>
      <c r="E95" s="84"/>
      <c r="F95" s="84"/>
      <c r="G95" s="84"/>
      <c r="H95" s="84"/>
      <c r="I95" s="84"/>
      <c r="J95" s="84"/>
      <c r="K95" s="85"/>
      <c r="L95" s="83"/>
      <c r="M95" s="84"/>
      <c r="N95" s="84"/>
      <c r="O95" s="84"/>
      <c r="P95" s="84"/>
      <c r="Q95" s="84"/>
      <c r="R95" s="84"/>
      <c r="S95" s="84"/>
      <c r="T95" s="85"/>
      <c r="U95" s="74"/>
      <c r="V95" s="76"/>
      <c r="W95" s="66"/>
      <c r="X95" s="87"/>
      <c r="Y95" s="42"/>
      <c r="Z95" s="43"/>
      <c r="AA95" s="44"/>
      <c r="AB95" s="89" t="str">
        <f t="shared" si="9"/>
        <v/>
      </c>
      <c r="AC95" s="90"/>
      <c r="AD95" s="91"/>
      <c r="AE95" s="92"/>
      <c r="AF95" s="93"/>
      <c r="AG95" s="94"/>
      <c r="AH95" s="92" t="str">
        <f t="shared" si="10"/>
        <v/>
      </c>
      <c r="AI95" s="93"/>
      <c r="AJ95" s="94"/>
      <c r="AK95" s="74" t="str">
        <f t="shared" si="11"/>
        <v/>
      </c>
      <c r="AL95" s="75"/>
      <c r="AM95" s="76"/>
      <c r="AN95" s="1"/>
      <c r="AO95" s="1"/>
    </row>
    <row r="96" spans="1:41" x14ac:dyDescent="0.4">
      <c r="A96" s="1"/>
      <c r="B96" s="66"/>
      <c r="C96" s="87"/>
      <c r="D96" s="83"/>
      <c r="E96" s="84"/>
      <c r="F96" s="84"/>
      <c r="G96" s="84"/>
      <c r="H96" s="84"/>
      <c r="I96" s="84"/>
      <c r="J96" s="84"/>
      <c r="K96" s="85"/>
      <c r="L96" s="83"/>
      <c r="M96" s="84"/>
      <c r="N96" s="84"/>
      <c r="O96" s="84"/>
      <c r="P96" s="84"/>
      <c r="Q96" s="84"/>
      <c r="R96" s="84"/>
      <c r="S96" s="84"/>
      <c r="T96" s="85"/>
      <c r="U96" s="74"/>
      <c r="V96" s="76"/>
      <c r="W96" s="66"/>
      <c r="X96" s="87"/>
      <c r="Y96" s="42"/>
      <c r="Z96" s="43"/>
      <c r="AA96" s="44"/>
      <c r="AB96" s="89" t="str">
        <f t="shared" si="9"/>
        <v/>
      </c>
      <c r="AC96" s="90"/>
      <c r="AD96" s="91"/>
      <c r="AE96" s="92"/>
      <c r="AF96" s="93"/>
      <c r="AG96" s="94"/>
      <c r="AH96" s="92" t="str">
        <f t="shared" si="10"/>
        <v/>
      </c>
      <c r="AI96" s="93"/>
      <c r="AJ96" s="94"/>
      <c r="AK96" s="74" t="str">
        <f t="shared" si="11"/>
        <v/>
      </c>
      <c r="AL96" s="75"/>
      <c r="AM96" s="76"/>
      <c r="AN96" s="1"/>
      <c r="AO96" s="1"/>
    </row>
    <row r="97" spans="1:41" x14ac:dyDescent="0.4">
      <c r="A97" s="1"/>
      <c r="B97" s="66"/>
      <c r="C97" s="87"/>
      <c r="D97" s="83"/>
      <c r="E97" s="84"/>
      <c r="F97" s="84"/>
      <c r="G97" s="84"/>
      <c r="H97" s="84"/>
      <c r="I97" s="84"/>
      <c r="J97" s="84"/>
      <c r="K97" s="85"/>
      <c r="L97" s="83"/>
      <c r="M97" s="84"/>
      <c r="N97" s="84"/>
      <c r="O97" s="84"/>
      <c r="P97" s="84"/>
      <c r="Q97" s="84"/>
      <c r="R97" s="84"/>
      <c r="S97" s="84"/>
      <c r="T97" s="85"/>
      <c r="U97" s="74"/>
      <c r="V97" s="76"/>
      <c r="W97" s="66"/>
      <c r="X97" s="87"/>
      <c r="Y97" s="42"/>
      <c r="Z97" s="43"/>
      <c r="AA97" s="44"/>
      <c r="AB97" s="89" t="str">
        <f t="shared" si="9"/>
        <v/>
      </c>
      <c r="AC97" s="90"/>
      <c r="AD97" s="91"/>
      <c r="AE97" s="92"/>
      <c r="AF97" s="93"/>
      <c r="AG97" s="94"/>
      <c r="AH97" s="92" t="str">
        <f t="shared" si="10"/>
        <v/>
      </c>
      <c r="AI97" s="93"/>
      <c r="AJ97" s="94"/>
      <c r="AK97" s="74" t="str">
        <f t="shared" si="11"/>
        <v/>
      </c>
      <c r="AL97" s="75"/>
      <c r="AM97" s="76"/>
      <c r="AN97" s="1"/>
      <c r="AO97" s="1"/>
    </row>
    <row r="98" spans="1:41" x14ac:dyDescent="0.4">
      <c r="A98" s="1"/>
      <c r="B98" s="66"/>
      <c r="C98" s="87"/>
      <c r="D98" s="83"/>
      <c r="E98" s="84"/>
      <c r="F98" s="84"/>
      <c r="G98" s="84"/>
      <c r="H98" s="84"/>
      <c r="I98" s="84"/>
      <c r="J98" s="84"/>
      <c r="K98" s="85"/>
      <c r="L98" s="83"/>
      <c r="M98" s="84"/>
      <c r="N98" s="84"/>
      <c r="O98" s="84"/>
      <c r="P98" s="84"/>
      <c r="Q98" s="84"/>
      <c r="R98" s="84"/>
      <c r="S98" s="84"/>
      <c r="T98" s="85"/>
      <c r="U98" s="74"/>
      <c r="V98" s="76"/>
      <c r="W98" s="66"/>
      <c r="X98" s="87"/>
      <c r="Y98" s="42"/>
      <c r="Z98" s="43"/>
      <c r="AA98" s="44"/>
      <c r="AB98" s="89" t="str">
        <f t="shared" si="9"/>
        <v/>
      </c>
      <c r="AC98" s="90"/>
      <c r="AD98" s="91"/>
      <c r="AE98" s="92"/>
      <c r="AF98" s="93"/>
      <c r="AG98" s="94"/>
      <c r="AH98" s="92" t="str">
        <f t="shared" si="10"/>
        <v/>
      </c>
      <c r="AI98" s="93"/>
      <c r="AJ98" s="94"/>
      <c r="AK98" s="74" t="str">
        <f t="shared" si="11"/>
        <v/>
      </c>
      <c r="AL98" s="75"/>
      <c r="AM98" s="76"/>
      <c r="AN98" s="1"/>
      <c r="AO98" s="1"/>
    </row>
    <row r="99" spans="1:41" x14ac:dyDescent="0.4">
      <c r="A99" s="1"/>
      <c r="B99" s="66"/>
      <c r="C99" s="87"/>
      <c r="D99" s="83"/>
      <c r="E99" s="84"/>
      <c r="F99" s="84"/>
      <c r="G99" s="84"/>
      <c r="H99" s="84"/>
      <c r="I99" s="84"/>
      <c r="J99" s="84"/>
      <c r="K99" s="85"/>
      <c r="L99" s="83"/>
      <c r="M99" s="84"/>
      <c r="N99" s="84"/>
      <c r="O99" s="84"/>
      <c r="P99" s="84"/>
      <c r="Q99" s="84"/>
      <c r="R99" s="84"/>
      <c r="S99" s="84"/>
      <c r="T99" s="85"/>
      <c r="U99" s="74"/>
      <c r="V99" s="76"/>
      <c r="W99" s="66"/>
      <c r="X99" s="87"/>
      <c r="Y99" s="42"/>
      <c r="Z99" s="43"/>
      <c r="AA99" s="44"/>
      <c r="AB99" s="89" t="str">
        <f t="shared" si="9"/>
        <v/>
      </c>
      <c r="AC99" s="90"/>
      <c r="AD99" s="91"/>
      <c r="AE99" s="92"/>
      <c r="AF99" s="93"/>
      <c r="AG99" s="94"/>
      <c r="AH99" s="92" t="str">
        <f t="shared" si="10"/>
        <v/>
      </c>
      <c r="AI99" s="93"/>
      <c r="AJ99" s="94"/>
      <c r="AK99" s="74" t="str">
        <f t="shared" si="11"/>
        <v/>
      </c>
      <c r="AL99" s="75"/>
      <c r="AM99" s="76"/>
      <c r="AN99" s="1"/>
      <c r="AO99" s="1"/>
    </row>
    <row r="100" spans="1:41" x14ac:dyDescent="0.4">
      <c r="A100" s="1"/>
      <c r="B100" s="66"/>
      <c r="C100" s="87"/>
      <c r="D100" s="83"/>
      <c r="E100" s="84"/>
      <c r="F100" s="84"/>
      <c r="G100" s="84"/>
      <c r="H100" s="84"/>
      <c r="I100" s="84"/>
      <c r="J100" s="84"/>
      <c r="K100" s="85"/>
      <c r="L100" s="83"/>
      <c r="M100" s="84"/>
      <c r="N100" s="84"/>
      <c r="O100" s="84"/>
      <c r="P100" s="84"/>
      <c r="Q100" s="84"/>
      <c r="R100" s="84"/>
      <c r="S100" s="84"/>
      <c r="T100" s="85"/>
      <c r="U100" s="74"/>
      <c r="V100" s="76"/>
      <c r="W100" s="66"/>
      <c r="X100" s="87"/>
      <c r="Y100" s="42"/>
      <c r="Z100" s="43"/>
      <c r="AA100" s="44"/>
      <c r="AB100" s="89" t="str">
        <f t="shared" si="9"/>
        <v/>
      </c>
      <c r="AC100" s="90"/>
      <c r="AD100" s="91"/>
      <c r="AE100" s="92"/>
      <c r="AF100" s="93"/>
      <c r="AG100" s="94"/>
      <c r="AH100" s="92" t="str">
        <f t="shared" si="10"/>
        <v/>
      </c>
      <c r="AI100" s="93"/>
      <c r="AJ100" s="94"/>
      <c r="AK100" s="74" t="str">
        <f t="shared" si="11"/>
        <v/>
      </c>
      <c r="AL100" s="75"/>
      <c r="AM100" s="76"/>
      <c r="AN100" s="1"/>
      <c r="AO100" s="1"/>
    </row>
    <row r="101" spans="1:41" x14ac:dyDescent="0.4">
      <c r="A101" s="1"/>
      <c r="B101" s="66"/>
      <c r="C101" s="87"/>
      <c r="D101" s="83" t="s">
        <v>50</v>
      </c>
      <c r="E101" s="84"/>
      <c r="F101" s="84"/>
      <c r="G101" s="84"/>
      <c r="H101" s="84"/>
      <c r="I101" s="84"/>
      <c r="J101" s="84"/>
      <c r="K101" s="85"/>
      <c r="L101" s="83"/>
      <c r="M101" s="84"/>
      <c r="N101" s="84"/>
      <c r="O101" s="84"/>
      <c r="P101" s="84"/>
      <c r="Q101" s="84"/>
      <c r="R101" s="84"/>
      <c r="S101" s="84"/>
      <c r="T101" s="85"/>
      <c r="U101" s="74"/>
      <c r="V101" s="76"/>
      <c r="W101" s="66"/>
      <c r="X101" s="87"/>
      <c r="Y101" s="42"/>
      <c r="Z101" s="43"/>
      <c r="AA101" s="44"/>
      <c r="AB101" s="89">
        <f>SUM(AB84:AD100)</f>
        <v>65000</v>
      </c>
      <c r="AC101" s="90"/>
      <c r="AD101" s="91"/>
      <c r="AE101" s="92"/>
      <c r="AF101" s="93"/>
      <c r="AG101" s="94"/>
      <c r="AH101" s="92">
        <f>SUM(AH84:AJ100)</f>
        <v>51000</v>
      </c>
      <c r="AI101" s="93"/>
      <c r="AJ101" s="94"/>
      <c r="AK101" s="74" t="str">
        <f t="shared" si="11"/>
        <v>21.54%</v>
      </c>
      <c r="AL101" s="75"/>
      <c r="AM101" s="76"/>
      <c r="AN101" s="1"/>
      <c r="AO101" s="1"/>
    </row>
    <row r="102" spans="1:4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x14ac:dyDescent="0.4">
      <c r="A104" s="1"/>
      <c r="B104" s="27" t="str">
        <f>4&amp;" / "&amp;COUNT($U$31:$V$35)+1&amp;" ページ"</f>
        <v>4 / 6 ページ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1"/>
      <c r="AO104" s="1"/>
    </row>
    <row r="105" spans="1:41" ht="19.5" x14ac:dyDescent="0.4">
      <c r="A105" s="29" t="s">
        <v>47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5"/>
    </row>
    <row r="106" spans="1:41" x14ac:dyDescent="0.4">
      <c r="A106" s="1"/>
      <c r="B106" s="8" t="str">
        <f>"工事名称："&amp;$F$15</f>
        <v>工事名称：山田　太郎様邸工事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x14ac:dyDescent="0.4">
      <c r="A107" s="1"/>
      <c r="B107" s="8" t="str">
        <f>"見積番号："&amp;$AI$3</f>
        <v>見積番号：0000000001-01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x14ac:dyDescent="0.4">
      <c r="A108" s="1"/>
      <c r="B108" s="39" t="s">
        <v>31</v>
      </c>
      <c r="C108" s="39"/>
      <c r="D108" s="39" t="s">
        <v>32</v>
      </c>
      <c r="E108" s="39"/>
      <c r="F108" s="39"/>
      <c r="G108" s="39"/>
      <c r="H108" s="39"/>
      <c r="I108" s="39"/>
      <c r="J108" s="39"/>
      <c r="K108" s="39"/>
      <c r="L108" s="49" t="s">
        <v>33</v>
      </c>
      <c r="M108" s="40"/>
      <c r="N108" s="40"/>
      <c r="O108" s="40"/>
      <c r="P108" s="40"/>
      <c r="Q108" s="39"/>
      <c r="R108" s="40"/>
      <c r="S108" s="40"/>
      <c r="T108" s="41"/>
      <c r="U108" s="39" t="s">
        <v>34</v>
      </c>
      <c r="V108" s="39"/>
      <c r="W108" s="39" t="s">
        <v>35</v>
      </c>
      <c r="X108" s="39"/>
      <c r="Y108" s="39" t="s">
        <v>36</v>
      </c>
      <c r="Z108" s="39"/>
      <c r="AA108" s="39"/>
      <c r="AB108" s="39" t="s">
        <v>37</v>
      </c>
      <c r="AC108" s="39"/>
      <c r="AD108" s="39"/>
      <c r="AE108" s="39" t="s">
        <v>38</v>
      </c>
      <c r="AF108" s="39"/>
      <c r="AG108" s="39"/>
      <c r="AH108" s="39" t="s">
        <v>39</v>
      </c>
      <c r="AI108" s="39"/>
      <c r="AJ108" s="39"/>
      <c r="AK108" s="39" t="s">
        <v>40</v>
      </c>
      <c r="AL108" s="40"/>
      <c r="AM108" s="41"/>
      <c r="AN108" s="1"/>
      <c r="AO108" s="1"/>
    </row>
    <row r="109" spans="1:41" x14ac:dyDescent="0.4">
      <c r="A109" s="1"/>
      <c r="B109" s="80" t="str">
        <f>IF(B33&amp;D33="","",B33&amp;". "&amp;D33)</f>
        <v>3. 木工事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2"/>
      <c r="AN109" s="1"/>
      <c r="AO109" s="1"/>
    </row>
    <row r="110" spans="1:41" x14ac:dyDescent="0.4">
      <c r="A110" s="1"/>
      <c r="B110" s="38">
        <v>1</v>
      </c>
      <c r="C110" s="38"/>
      <c r="D110" s="83" t="s">
        <v>43</v>
      </c>
      <c r="E110" s="84"/>
      <c r="F110" s="84"/>
      <c r="G110" s="84"/>
      <c r="H110" s="84"/>
      <c r="I110" s="84"/>
      <c r="J110" s="84"/>
      <c r="K110" s="85"/>
      <c r="L110" s="83" t="s">
        <v>56</v>
      </c>
      <c r="M110" s="84"/>
      <c r="N110" s="84"/>
      <c r="O110" s="84"/>
      <c r="P110" s="84"/>
      <c r="Q110" s="84"/>
      <c r="R110" s="84"/>
      <c r="S110" s="84"/>
      <c r="T110" s="85"/>
      <c r="U110" s="74">
        <v>1</v>
      </c>
      <c r="V110" s="76"/>
      <c r="W110" s="66" t="s">
        <v>45</v>
      </c>
      <c r="X110" s="87"/>
      <c r="Y110" s="42">
        <v>15000</v>
      </c>
      <c r="Z110" s="43"/>
      <c r="AA110" s="44"/>
      <c r="AB110" s="89">
        <f>IF(OR(Y110="",U110=""),"",Y110*U110)</f>
        <v>15000</v>
      </c>
      <c r="AC110" s="90"/>
      <c r="AD110" s="91"/>
      <c r="AE110" s="92">
        <v>11818</v>
      </c>
      <c r="AF110" s="93"/>
      <c r="AG110" s="94"/>
      <c r="AH110" s="92">
        <f>IF(OR(AE110="",U110=""),"",AE110*U110)</f>
        <v>11818</v>
      </c>
      <c r="AI110" s="93"/>
      <c r="AJ110" s="94"/>
      <c r="AK110" s="74" t="str">
        <f>IF(OR(AB110="",AH110=""),"",IF(AB110=0,0&amp;"%",TEXT(ROUND((AB110-AH110)/AB110*100,2),"0.00")&amp;"%"))</f>
        <v>21.21%</v>
      </c>
      <c r="AL110" s="75"/>
      <c r="AM110" s="76"/>
      <c r="AN110" s="1"/>
      <c r="AO110" s="1"/>
    </row>
    <row r="111" spans="1:41" x14ac:dyDescent="0.4">
      <c r="A111" s="1"/>
      <c r="B111" s="66">
        <v>2</v>
      </c>
      <c r="C111" s="87"/>
      <c r="D111" s="83" t="s">
        <v>54</v>
      </c>
      <c r="E111" s="84"/>
      <c r="F111" s="84"/>
      <c r="G111" s="84"/>
      <c r="H111" s="84"/>
      <c r="I111" s="84"/>
      <c r="J111" s="84"/>
      <c r="K111" s="85"/>
      <c r="L111" s="83" t="s">
        <v>57</v>
      </c>
      <c r="M111" s="84"/>
      <c r="N111" s="84"/>
      <c r="O111" s="84"/>
      <c r="P111" s="84"/>
      <c r="Q111" s="84"/>
      <c r="R111" s="84"/>
      <c r="S111" s="84"/>
      <c r="T111" s="85"/>
      <c r="U111" s="74">
        <v>1</v>
      </c>
      <c r="V111" s="76"/>
      <c r="W111" s="66" t="s">
        <v>45</v>
      </c>
      <c r="X111" s="87"/>
      <c r="Y111" s="42">
        <v>500</v>
      </c>
      <c r="Z111" s="43"/>
      <c r="AA111" s="44"/>
      <c r="AB111" s="89">
        <f t="shared" ref="AB111:AB126" si="12">IF(OR(Y111="",U111=""),"",Y111*U111)</f>
        <v>500</v>
      </c>
      <c r="AC111" s="90"/>
      <c r="AD111" s="91"/>
      <c r="AE111" s="92">
        <v>409</v>
      </c>
      <c r="AF111" s="93"/>
      <c r="AG111" s="94"/>
      <c r="AH111" s="92">
        <f t="shared" ref="AH111:AH126" si="13">IF(OR(AE111="",U111=""),"",AE111*U111)</f>
        <v>409</v>
      </c>
      <c r="AI111" s="93"/>
      <c r="AJ111" s="94"/>
      <c r="AK111" s="74" t="str">
        <f t="shared" ref="AK111:AK127" si="14">IF(OR(AB111="",AH111=""),"",IF(AB111=0,0&amp;"%",TEXT(ROUND((AB111-AH111)/AB111*100,2),"0.00")&amp;"%"))</f>
        <v>18.20%</v>
      </c>
      <c r="AL111" s="75"/>
      <c r="AM111" s="76"/>
      <c r="AN111" s="1"/>
      <c r="AO111" s="1"/>
    </row>
    <row r="112" spans="1:41" x14ac:dyDescent="0.4">
      <c r="A112" s="1"/>
      <c r="B112" s="66">
        <v>3</v>
      </c>
      <c r="C112" s="87"/>
      <c r="D112" s="83" t="s">
        <v>55</v>
      </c>
      <c r="E112" s="84"/>
      <c r="F112" s="84"/>
      <c r="G112" s="84"/>
      <c r="H112" s="84"/>
      <c r="I112" s="84"/>
      <c r="J112" s="84"/>
      <c r="K112" s="85"/>
      <c r="L112" s="83" t="s">
        <v>58</v>
      </c>
      <c r="M112" s="84"/>
      <c r="N112" s="84"/>
      <c r="O112" s="84"/>
      <c r="P112" s="84"/>
      <c r="Q112" s="84"/>
      <c r="R112" s="84"/>
      <c r="S112" s="84"/>
      <c r="T112" s="85"/>
      <c r="U112" s="74">
        <v>1</v>
      </c>
      <c r="V112" s="76"/>
      <c r="W112" s="66" t="s">
        <v>45</v>
      </c>
      <c r="X112" s="87"/>
      <c r="Y112" s="42">
        <v>45000</v>
      </c>
      <c r="Z112" s="43"/>
      <c r="AA112" s="44"/>
      <c r="AB112" s="89">
        <f t="shared" si="12"/>
        <v>45000</v>
      </c>
      <c r="AC112" s="90"/>
      <c r="AD112" s="91"/>
      <c r="AE112" s="92">
        <v>34545</v>
      </c>
      <c r="AF112" s="93"/>
      <c r="AG112" s="94"/>
      <c r="AH112" s="92">
        <f t="shared" si="13"/>
        <v>34545</v>
      </c>
      <c r="AI112" s="93"/>
      <c r="AJ112" s="94"/>
      <c r="AK112" s="74" t="str">
        <f t="shared" si="14"/>
        <v>23.23%</v>
      </c>
      <c r="AL112" s="75"/>
      <c r="AM112" s="76"/>
      <c r="AN112" s="1"/>
      <c r="AO112" s="1"/>
    </row>
    <row r="113" spans="1:41" x14ac:dyDescent="0.4">
      <c r="A113" s="1"/>
      <c r="B113" s="66"/>
      <c r="C113" s="87"/>
      <c r="D113" s="83"/>
      <c r="E113" s="84"/>
      <c r="F113" s="84"/>
      <c r="G113" s="84"/>
      <c r="H113" s="84"/>
      <c r="I113" s="84"/>
      <c r="J113" s="84"/>
      <c r="K113" s="85"/>
      <c r="L113" s="83"/>
      <c r="M113" s="84"/>
      <c r="N113" s="84"/>
      <c r="O113" s="84"/>
      <c r="P113" s="84"/>
      <c r="Q113" s="84"/>
      <c r="R113" s="84"/>
      <c r="S113" s="84"/>
      <c r="T113" s="85"/>
      <c r="U113" s="74"/>
      <c r="V113" s="76"/>
      <c r="W113" s="66"/>
      <c r="X113" s="87"/>
      <c r="Y113" s="42"/>
      <c r="Z113" s="43"/>
      <c r="AA113" s="44"/>
      <c r="AB113" s="89" t="str">
        <f t="shared" si="12"/>
        <v/>
      </c>
      <c r="AC113" s="90"/>
      <c r="AD113" s="91"/>
      <c r="AE113" s="92"/>
      <c r="AF113" s="93"/>
      <c r="AG113" s="94"/>
      <c r="AH113" s="92" t="str">
        <f t="shared" si="13"/>
        <v/>
      </c>
      <c r="AI113" s="93"/>
      <c r="AJ113" s="94"/>
      <c r="AK113" s="74" t="str">
        <f t="shared" si="14"/>
        <v/>
      </c>
      <c r="AL113" s="75"/>
      <c r="AM113" s="76"/>
      <c r="AN113" s="1"/>
      <c r="AO113" s="1"/>
    </row>
    <row r="114" spans="1:41" x14ac:dyDescent="0.4">
      <c r="A114" s="1"/>
      <c r="B114" s="66"/>
      <c r="C114" s="87"/>
      <c r="D114" s="83"/>
      <c r="E114" s="84"/>
      <c r="F114" s="84"/>
      <c r="G114" s="84"/>
      <c r="H114" s="84"/>
      <c r="I114" s="84"/>
      <c r="J114" s="84"/>
      <c r="K114" s="85"/>
      <c r="L114" s="83"/>
      <c r="M114" s="84"/>
      <c r="N114" s="84"/>
      <c r="O114" s="84"/>
      <c r="P114" s="84"/>
      <c r="Q114" s="84"/>
      <c r="R114" s="84"/>
      <c r="S114" s="84"/>
      <c r="T114" s="85"/>
      <c r="U114" s="74"/>
      <c r="V114" s="76"/>
      <c r="W114" s="66"/>
      <c r="X114" s="87"/>
      <c r="Y114" s="42"/>
      <c r="Z114" s="43"/>
      <c r="AA114" s="44"/>
      <c r="AB114" s="89" t="str">
        <f t="shared" si="12"/>
        <v/>
      </c>
      <c r="AC114" s="90"/>
      <c r="AD114" s="91"/>
      <c r="AE114" s="92"/>
      <c r="AF114" s="93"/>
      <c r="AG114" s="94"/>
      <c r="AH114" s="92" t="str">
        <f t="shared" si="13"/>
        <v/>
      </c>
      <c r="AI114" s="93"/>
      <c r="AJ114" s="94"/>
      <c r="AK114" s="74" t="str">
        <f t="shared" si="14"/>
        <v/>
      </c>
      <c r="AL114" s="75"/>
      <c r="AM114" s="76"/>
      <c r="AN114" s="1"/>
      <c r="AO114" s="1"/>
    </row>
    <row r="115" spans="1:41" x14ac:dyDescent="0.4">
      <c r="A115" s="1"/>
      <c r="B115" s="66"/>
      <c r="C115" s="87"/>
      <c r="D115" s="83"/>
      <c r="E115" s="84"/>
      <c r="F115" s="84"/>
      <c r="G115" s="84"/>
      <c r="H115" s="84"/>
      <c r="I115" s="84"/>
      <c r="J115" s="84"/>
      <c r="K115" s="85"/>
      <c r="L115" s="83"/>
      <c r="M115" s="84"/>
      <c r="N115" s="84"/>
      <c r="O115" s="84"/>
      <c r="P115" s="84"/>
      <c r="Q115" s="84"/>
      <c r="R115" s="84"/>
      <c r="S115" s="84"/>
      <c r="T115" s="85"/>
      <c r="U115" s="74"/>
      <c r="V115" s="76"/>
      <c r="W115" s="66"/>
      <c r="X115" s="87"/>
      <c r="Y115" s="42"/>
      <c r="Z115" s="43"/>
      <c r="AA115" s="44"/>
      <c r="AB115" s="89" t="str">
        <f t="shared" si="12"/>
        <v/>
      </c>
      <c r="AC115" s="90"/>
      <c r="AD115" s="91"/>
      <c r="AE115" s="92"/>
      <c r="AF115" s="93"/>
      <c r="AG115" s="94"/>
      <c r="AH115" s="92" t="str">
        <f t="shared" si="13"/>
        <v/>
      </c>
      <c r="AI115" s="93"/>
      <c r="AJ115" s="94"/>
      <c r="AK115" s="74" t="str">
        <f t="shared" si="14"/>
        <v/>
      </c>
      <c r="AL115" s="75"/>
      <c r="AM115" s="76"/>
      <c r="AN115" s="1"/>
      <c r="AO115" s="1"/>
    </row>
    <row r="116" spans="1:41" x14ac:dyDescent="0.4">
      <c r="A116" s="1"/>
      <c r="B116" s="66"/>
      <c r="C116" s="87"/>
      <c r="D116" s="83"/>
      <c r="E116" s="84"/>
      <c r="F116" s="84"/>
      <c r="G116" s="84"/>
      <c r="H116" s="84"/>
      <c r="I116" s="84"/>
      <c r="J116" s="84"/>
      <c r="K116" s="85"/>
      <c r="L116" s="83"/>
      <c r="M116" s="84"/>
      <c r="N116" s="84"/>
      <c r="O116" s="84"/>
      <c r="P116" s="84"/>
      <c r="Q116" s="84"/>
      <c r="R116" s="84"/>
      <c r="S116" s="84"/>
      <c r="T116" s="85"/>
      <c r="U116" s="74"/>
      <c r="V116" s="76"/>
      <c r="W116" s="66"/>
      <c r="X116" s="87"/>
      <c r="Y116" s="42"/>
      <c r="Z116" s="43"/>
      <c r="AA116" s="44"/>
      <c r="AB116" s="89" t="str">
        <f t="shared" si="12"/>
        <v/>
      </c>
      <c r="AC116" s="90"/>
      <c r="AD116" s="91"/>
      <c r="AE116" s="92"/>
      <c r="AF116" s="93"/>
      <c r="AG116" s="94"/>
      <c r="AH116" s="92" t="str">
        <f t="shared" si="13"/>
        <v/>
      </c>
      <c r="AI116" s="93"/>
      <c r="AJ116" s="94"/>
      <c r="AK116" s="74" t="str">
        <f t="shared" si="14"/>
        <v/>
      </c>
      <c r="AL116" s="75"/>
      <c r="AM116" s="76"/>
      <c r="AN116" s="1"/>
      <c r="AO116" s="1"/>
    </row>
    <row r="117" spans="1:41" x14ac:dyDescent="0.4">
      <c r="A117" s="1"/>
      <c r="B117" s="66"/>
      <c r="C117" s="87"/>
      <c r="D117" s="83"/>
      <c r="E117" s="84"/>
      <c r="F117" s="84"/>
      <c r="G117" s="84"/>
      <c r="H117" s="84"/>
      <c r="I117" s="84"/>
      <c r="J117" s="84"/>
      <c r="K117" s="85"/>
      <c r="L117" s="83"/>
      <c r="M117" s="84"/>
      <c r="N117" s="84"/>
      <c r="O117" s="84"/>
      <c r="P117" s="84"/>
      <c r="Q117" s="84"/>
      <c r="R117" s="84"/>
      <c r="S117" s="84"/>
      <c r="T117" s="85"/>
      <c r="U117" s="74"/>
      <c r="V117" s="76"/>
      <c r="W117" s="66"/>
      <c r="X117" s="87"/>
      <c r="Y117" s="42"/>
      <c r="Z117" s="43"/>
      <c r="AA117" s="44"/>
      <c r="AB117" s="89" t="str">
        <f t="shared" si="12"/>
        <v/>
      </c>
      <c r="AC117" s="90"/>
      <c r="AD117" s="91"/>
      <c r="AE117" s="92"/>
      <c r="AF117" s="93"/>
      <c r="AG117" s="94"/>
      <c r="AH117" s="92" t="str">
        <f t="shared" si="13"/>
        <v/>
      </c>
      <c r="AI117" s="93"/>
      <c r="AJ117" s="94"/>
      <c r="AK117" s="74" t="str">
        <f t="shared" si="14"/>
        <v/>
      </c>
      <c r="AL117" s="75"/>
      <c r="AM117" s="76"/>
      <c r="AN117" s="1"/>
      <c r="AO117" s="1"/>
    </row>
    <row r="118" spans="1:41" x14ac:dyDescent="0.4">
      <c r="A118" s="1"/>
      <c r="B118" s="66"/>
      <c r="C118" s="87"/>
      <c r="D118" s="83"/>
      <c r="E118" s="84"/>
      <c r="F118" s="84"/>
      <c r="G118" s="84"/>
      <c r="H118" s="84"/>
      <c r="I118" s="84"/>
      <c r="J118" s="84"/>
      <c r="K118" s="85"/>
      <c r="L118" s="83"/>
      <c r="M118" s="84"/>
      <c r="N118" s="84"/>
      <c r="O118" s="84"/>
      <c r="P118" s="84"/>
      <c r="Q118" s="84"/>
      <c r="R118" s="84"/>
      <c r="S118" s="84"/>
      <c r="T118" s="85"/>
      <c r="U118" s="74"/>
      <c r="V118" s="76"/>
      <c r="W118" s="66"/>
      <c r="X118" s="87"/>
      <c r="Y118" s="42"/>
      <c r="Z118" s="43"/>
      <c r="AA118" s="44"/>
      <c r="AB118" s="89" t="str">
        <f t="shared" si="12"/>
        <v/>
      </c>
      <c r="AC118" s="90"/>
      <c r="AD118" s="91"/>
      <c r="AE118" s="92"/>
      <c r="AF118" s="93"/>
      <c r="AG118" s="94"/>
      <c r="AH118" s="92" t="str">
        <f t="shared" si="13"/>
        <v/>
      </c>
      <c r="AI118" s="93"/>
      <c r="AJ118" s="94"/>
      <c r="AK118" s="74" t="str">
        <f t="shared" si="14"/>
        <v/>
      </c>
      <c r="AL118" s="75"/>
      <c r="AM118" s="76"/>
      <c r="AN118" s="1"/>
      <c r="AO118" s="1"/>
    </row>
    <row r="119" spans="1:41" x14ac:dyDescent="0.4">
      <c r="A119" s="1"/>
      <c r="B119" s="66"/>
      <c r="C119" s="87"/>
      <c r="D119" s="83"/>
      <c r="E119" s="84"/>
      <c r="F119" s="84"/>
      <c r="G119" s="84"/>
      <c r="H119" s="84"/>
      <c r="I119" s="84"/>
      <c r="J119" s="84"/>
      <c r="K119" s="85"/>
      <c r="L119" s="83"/>
      <c r="M119" s="84"/>
      <c r="N119" s="84"/>
      <c r="O119" s="84"/>
      <c r="P119" s="84"/>
      <c r="Q119" s="84"/>
      <c r="R119" s="84"/>
      <c r="S119" s="84"/>
      <c r="T119" s="85"/>
      <c r="U119" s="74"/>
      <c r="V119" s="76"/>
      <c r="W119" s="66"/>
      <c r="X119" s="87"/>
      <c r="Y119" s="42"/>
      <c r="Z119" s="43"/>
      <c r="AA119" s="44"/>
      <c r="AB119" s="89" t="str">
        <f t="shared" si="12"/>
        <v/>
      </c>
      <c r="AC119" s="90"/>
      <c r="AD119" s="91"/>
      <c r="AE119" s="92"/>
      <c r="AF119" s="93"/>
      <c r="AG119" s="94"/>
      <c r="AH119" s="92" t="str">
        <f t="shared" si="13"/>
        <v/>
      </c>
      <c r="AI119" s="93"/>
      <c r="AJ119" s="94"/>
      <c r="AK119" s="74" t="str">
        <f t="shared" si="14"/>
        <v/>
      </c>
      <c r="AL119" s="75"/>
      <c r="AM119" s="76"/>
      <c r="AN119" s="1"/>
      <c r="AO119" s="1"/>
    </row>
    <row r="120" spans="1:41" x14ac:dyDescent="0.4">
      <c r="A120" s="1"/>
      <c r="B120" s="66"/>
      <c r="C120" s="87"/>
      <c r="D120" s="83"/>
      <c r="E120" s="84"/>
      <c r="F120" s="84"/>
      <c r="G120" s="84"/>
      <c r="H120" s="84"/>
      <c r="I120" s="84"/>
      <c r="J120" s="84"/>
      <c r="K120" s="85"/>
      <c r="L120" s="83"/>
      <c r="M120" s="84"/>
      <c r="N120" s="84"/>
      <c r="O120" s="84"/>
      <c r="P120" s="84"/>
      <c r="Q120" s="84"/>
      <c r="R120" s="84"/>
      <c r="S120" s="84"/>
      <c r="T120" s="85"/>
      <c r="U120" s="74"/>
      <c r="V120" s="76"/>
      <c r="W120" s="66"/>
      <c r="X120" s="87"/>
      <c r="Y120" s="42"/>
      <c r="Z120" s="43"/>
      <c r="AA120" s="44"/>
      <c r="AB120" s="89" t="str">
        <f t="shared" si="12"/>
        <v/>
      </c>
      <c r="AC120" s="90"/>
      <c r="AD120" s="91"/>
      <c r="AE120" s="92"/>
      <c r="AF120" s="93"/>
      <c r="AG120" s="94"/>
      <c r="AH120" s="92" t="str">
        <f t="shared" si="13"/>
        <v/>
      </c>
      <c r="AI120" s="93"/>
      <c r="AJ120" s="94"/>
      <c r="AK120" s="74" t="str">
        <f t="shared" si="14"/>
        <v/>
      </c>
      <c r="AL120" s="75"/>
      <c r="AM120" s="76"/>
      <c r="AN120" s="1"/>
      <c r="AO120" s="1"/>
    </row>
    <row r="121" spans="1:41" x14ac:dyDescent="0.4">
      <c r="A121" s="1"/>
      <c r="B121" s="66"/>
      <c r="C121" s="87"/>
      <c r="D121" s="83"/>
      <c r="E121" s="84"/>
      <c r="F121" s="84"/>
      <c r="G121" s="84"/>
      <c r="H121" s="84"/>
      <c r="I121" s="84"/>
      <c r="J121" s="84"/>
      <c r="K121" s="85"/>
      <c r="L121" s="83"/>
      <c r="M121" s="84"/>
      <c r="N121" s="84"/>
      <c r="O121" s="84"/>
      <c r="P121" s="84"/>
      <c r="Q121" s="84"/>
      <c r="R121" s="84"/>
      <c r="S121" s="84"/>
      <c r="T121" s="85"/>
      <c r="U121" s="74"/>
      <c r="V121" s="76"/>
      <c r="W121" s="66"/>
      <c r="X121" s="87"/>
      <c r="Y121" s="42"/>
      <c r="Z121" s="43"/>
      <c r="AA121" s="44"/>
      <c r="AB121" s="89" t="str">
        <f t="shared" si="12"/>
        <v/>
      </c>
      <c r="AC121" s="90"/>
      <c r="AD121" s="91"/>
      <c r="AE121" s="92"/>
      <c r="AF121" s="93"/>
      <c r="AG121" s="94"/>
      <c r="AH121" s="92" t="str">
        <f t="shared" si="13"/>
        <v/>
      </c>
      <c r="AI121" s="93"/>
      <c r="AJ121" s="94"/>
      <c r="AK121" s="74" t="str">
        <f t="shared" si="14"/>
        <v/>
      </c>
      <c r="AL121" s="75"/>
      <c r="AM121" s="76"/>
      <c r="AN121" s="1"/>
      <c r="AO121" s="1"/>
    </row>
    <row r="122" spans="1:41" x14ac:dyDescent="0.4">
      <c r="A122" s="1"/>
      <c r="B122" s="66"/>
      <c r="C122" s="87"/>
      <c r="D122" s="83"/>
      <c r="E122" s="84"/>
      <c r="F122" s="84"/>
      <c r="G122" s="84"/>
      <c r="H122" s="84"/>
      <c r="I122" s="84"/>
      <c r="J122" s="84"/>
      <c r="K122" s="85"/>
      <c r="L122" s="83"/>
      <c r="M122" s="84"/>
      <c r="N122" s="84"/>
      <c r="O122" s="84"/>
      <c r="P122" s="84"/>
      <c r="Q122" s="84"/>
      <c r="R122" s="84"/>
      <c r="S122" s="84"/>
      <c r="T122" s="85"/>
      <c r="U122" s="74"/>
      <c r="V122" s="76"/>
      <c r="W122" s="66"/>
      <c r="X122" s="87"/>
      <c r="Y122" s="42"/>
      <c r="Z122" s="43"/>
      <c r="AA122" s="44"/>
      <c r="AB122" s="89" t="str">
        <f t="shared" si="12"/>
        <v/>
      </c>
      <c r="AC122" s="90"/>
      <c r="AD122" s="91"/>
      <c r="AE122" s="92"/>
      <c r="AF122" s="93"/>
      <c r="AG122" s="94"/>
      <c r="AH122" s="92" t="str">
        <f t="shared" si="13"/>
        <v/>
      </c>
      <c r="AI122" s="93"/>
      <c r="AJ122" s="94"/>
      <c r="AK122" s="74" t="str">
        <f t="shared" si="14"/>
        <v/>
      </c>
      <c r="AL122" s="75"/>
      <c r="AM122" s="76"/>
      <c r="AN122" s="1"/>
      <c r="AO122" s="1"/>
    </row>
    <row r="123" spans="1:41" x14ac:dyDescent="0.4">
      <c r="A123" s="1"/>
      <c r="B123" s="66"/>
      <c r="C123" s="87"/>
      <c r="D123" s="83"/>
      <c r="E123" s="84"/>
      <c r="F123" s="84"/>
      <c r="G123" s="84"/>
      <c r="H123" s="84"/>
      <c r="I123" s="84"/>
      <c r="J123" s="84"/>
      <c r="K123" s="85"/>
      <c r="L123" s="83"/>
      <c r="M123" s="84"/>
      <c r="N123" s="84"/>
      <c r="O123" s="84"/>
      <c r="P123" s="84"/>
      <c r="Q123" s="84"/>
      <c r="R123" s="84"/>
      <c r="S123" s="84"/>
      <c r="T123" s="85"/>
      <c r="U123" s="74"/>
      <c r="V123" s="76"/>
      <c r="W123" s="66"/>
      <c r="X123" s="87"/>
      <c r="Y123" s="42"/>
      <c r="Z123" s="43"/>
      <c r="AA123" s="44"/>
      <c r="AB123" s="89" t="str">
        <f t="shared" si="12"/>
        <v/>
      </c>
      <c r="AC123" s="90"/>
      <c r="AD123" s="91"/>
      <c r="AE123" s="92"/>
      <c r="AF123" s="93"/>
      <c r="AG123" s="94"/>
      <c r="AH123" s="92" t="str">
        <f t="shared" si="13"/>
        <v/>
      </c>
      <c r="AI123" s="93"/>
      <c r="AJ123" s="94"/>
      <c r="AK123" s="74" t="str">
        <f t="shared" si="14"/>
        <v/>
      </c>
      <c r="AL123" s="75"/>
      <c r="AM123" s="76"/>
      <c r="AN123" s="1"/>
      <c r="AO123" s="1"/>
    </row>
    <row r="124" spans="1:41" x14ac:dyDescent="0.4">
      <c r="A124" s="1"/>
      <c r="B124" s="66"/>
      <c r="C124" s="87"/>
      <c r="D124" s="83"/>
      <c r="E124" s="84"/>
      <c r="F124" s="84"/>
      <c r="G124" s="84"/>
      <c r="H124" s="84"/>
      <c r="I124" s="84"/>
      <c r="J124" s="84"/>
      <c r="K124" s="85"/>
      <c r="L124" s="83"/>
      <c r="M124" s="84"/>
      <c r="N124" s="84"/>
      <c r="O124" s="84"/>
      <c r="P124" s="84"/>
      <c r="Q124" s="84"/>
      <c r="R124" s="84"/>
      <c r="S124" s="84"/>
      <c r="T124" s="85"/>
      <c r="U124" s="74"/>
      <c r="V124" s="76"/>
      <c r="W124" s="66"/>
      <c r="X124" s="87"/>
      <c r="Y124" s="42"/>
      <c r="Z124" s="43"/>
      <c r="AA124" s="44"/>
      <c r="AB124" s="89" t="str">
        <f t="shared" si="12"/>
        <v/>
      </c>
      <c r="AC124" s="90"/>
      <c r="AD124" s="91"/>
      <c r="AE124" s="92"/>
      <c r="AF124" s="93"/>
      <c r="AG124" s="94"/>
      <c r="AH124" s="92" t="str">
        <f t="shared" si="13"/>
        <v/>
      </c>
      <c r="AI124" s="93"/>
      <c r="AJ124" s="94"/>
      <c r="AK124" s="74" t="str">
        <f t="shared" si="14"/>
        <v/>
      </c>
      <c r="AL124" s="75"/>
      <c r="AM124" s="76"/>
      <c r="AN124" s="1"/>
      <c r="AO124" s="1"/>
    </row>
    <row r="125" spans="1:41" x14ac:dyDescent="0.4">
      <c r="A125" s="1"/>
      <c r="B125" s="66"/>
      <c r="C125" s="87"/>
      <c r="D125" s="83"/>
      <c r="E125" s="84"/>
      <c r="F125" s="84"/>
      <c r="G125" s="84"/>
      <c r="H125" s="84"/>
      <c r="I125" s="84"/>
      <c r="J125" s="84"/>
      <c r="K125" s="85"/>
      <c r="L125" s="83"/>
      <c r="M125" s="84"/>
      <c r="N125" s="84"/>
      <c r="O125" s="84"/>
      <c r="P125" s="84"/>
      <c r="Q125" s="84"/>
      <c r="R125" s="84"/>
      <c r="S125" s="84"/>
      <c r="T125" s="85"/>
      <c r="U125" s="74"/>
      <c r="V125" s="76"/>
      <c r="W125" s="66"/>
      <c r="X125" s="87"/>
      <c r="Y125" s="42"/>
      <c r="Z125" s="43"/>
      <c r="AA125" s="44"/>
      <c r="AB125" s="89" t="str">
        <f t="shared" si="12"/>
        <v/>
      </c>
      <c r="AC125" s="90"/>
      <c r="AD125" s="91"/>
      <c r="AE125" s="92"/>
      <c r="AF125" s="93"/>
      <c r="AG125" s="94"/>
      <c r="AH125" s="92" t="str">
        <f t="shared" si="13"/>
        <v/>
      </c>
      <c r="AI125" s="93"/>
      <c r="AJ125" s="94"/>
      <c r="AK125" s="74" t="str">
        <f t="shared" si="14"/>
        <v/>
      </c>
      <c r="AL125" s="75"/>
      <c r="AM125" s="76"/>
      <c r="AN125" s="1"/>
      <c r="AO125" s="1"/>
    </row>
    <row r="126" spans="1:41" x14ac:dyDescent="0.4">
      <c r="A126" s="1"/>
      <c r="B126" s="66"/>
      <c r="C126" s="87"/>
      <c r="D126" s="83"/>
      <c r="E126" s="84"/>
      <c r="F126" s="84"/>
      <c r="G126" s="84"/>
      <c r="H126" s="84"/>
      <c r="I126" s="84"/>
      <c r="J126" s="84"/>
      <c r="K126" s="85"/>
      <c r="L126" s="83"/>
      <c r="M126" s="84"/>
      <c r="N126" s="84"/>
      <c r="O126" s="84"/>
      <c r="P126" s="84"/>
      <c r="Q126" s="84"/>
      <c r="R126" s="84"/>
      <c r="S126" s="84"/>
      <c r="T126" s="85"/>
      <c r="U126" s="74"/>
      <c r="V126" s="76"/>
      <c r="W126" s="66"/>
      <c r="X126" s="87"/>
      <c r="Y126" s="42"/>
      <c r="Z126" s="43"/>
      <c r="AA126" s="44"/>
      <c r="AB126" s="89" t="str">
        <f t="shared" si="12"/>
        <v/>
      </c>
      <c r="AC126" s="90"/>
      <c r="AD126" s="91"/>
      <c r="AE126" s="92"/>
      <c r="AF126" s="93"/>
      <c r="AG126" s="94"/>
      <c r="AH126" s="92" t="str">
        <f t="shared" si="13"/>
        <v/>
      </c>
      <c r="AI126" s="93"/>
      <c r="AJ126" s="94"/>
      <c r="AK126" s="74" t="str">
        <f t="shared" si="14"/>
        <v/>
      </c>
      <c r="AL126" s="75"/>
      <c r="AM126" s="76"/>
      <c r="AN126" s="1"/>
      <c r="AO126" s="1"/>
    </row>
    <row r="127" spans="1:41" x14ac:dyDescent="0.4">
      <c r="A127" s="1"/>
      <c r="B127" s="66"/>
      <c r="C127" s="87"/>
      <c r="D127" s="83" t="s">
        <v>50</v>
      </c>
      <c r="E127" s="84"/>
      <c r="F127" s="84"/>
      <c r="G127" s="84"/>
      <c r="H127" s="84"/>
      <c r="I127" s="84"/>
      <c r="J127" s="84"/>
      <c r="K127" s="85"/>
      <c r="L127" s="83"/>
      <c r="M127" s="84"/>
      <c r="N127" s="84"/>
      <c r="O127" s="84"/>
      <c r="P127" s="84"/>
      <c r="Q127" s="84"/>
      <c r="R127" s="84"/>
      <c r="S127" s="84"/>
      <c r="T127" s="85"/>
      <c r="U127" s="74"/>
      <c r="V127" s="76"/>
      <c r="W127" s="66"/>
      <c r="X127" s="87"/>
      <c r="Y127" s="42"/>
      <c r="Z127" s="43"/>
      <c r="AA127" s="44"/>
      <c r="AB127" s="89">
        <f>SUM(AB110:AD126)</f>
        <v>60500</v>
      </c>
      <c r="AC127" s="90"/>
      <c r="AD127" s="91"/>
      <c r="AE127" s="92"/>
      <c r="AF127" s="93"/>
      <c r="AG127" s="94"/>
      <c r="AH127" s="92">
        <f>SUM(AH110:AJ126)</f>
        <v>46772</v>
      </c>
      <c r="AI127" s="93"/>
      <c r="AJ127" s="94"/>
      <c r="AK127" s="74" t="str">
        <f t="shared" si="14"/>
        <v>22.69%</v>
      </c>
      <c r="AL127" s="75"/>
      <c r="AM127" s="76"/>
      <c r="AN127" s="1"/>
      <c r="AO127" s="1"/>
    </row>
    <row r="128" spans="1:4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x14ac:dyDescent="0.4">
      <c r="A130" s="1"/>
      <c r="B130" s="27" t="str">
        <f>5&amp;" / "&amp;COUNT($U$31:$V$35)+1&amp;" ページ"</f>
        <v>5 / 6 ページ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1"/>
      <c r="AO130" s="1"/>
    </row>
    <row r="131" spans="1:41" ht="19.5" x14ac:dyDescent="0.4">
      <c r="A131" s="29" t="s">
        <v>47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5"/>
    </row>
    <row r="132" spans="1:41" x14ac:dyDescent="0.4">
      <c r="A132" s="1"/>
      <c r="B132" s="8" t="str">
        <f>"工事名称："&amp;$F$15</f>
        <v>工事名称：山田　太郎様邸工事</v>
      </c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x14ac:dyDescent="0.4">
      <c r="A133" s="1"/>
      <c r="B133" s="8" t="str">
        <f>"見積番号："&amp;$AI$3</f>
        <v>見積番号：0000000001-01</v>
      </c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x14ac:dyDescent="0.4">
      <c r="A134" s="1"/>
      <c r="B134" s="39" t="s">
        <v>31</v>
      </c>
      <c r="C134" s="39"/>
      <c r="D134" s="39" t="s">
        <v>32</v>
      </c>
      <c r="E134" s="39"/>
      <c r="F134" s="39"/>
      <c r="G134" s="39"/>
      <c r="H134" s="39"/>
      <c r="I134" s="39"/>
      <c r="J134" s="39"/>
      <c r="K134" s="39"/>
      <c r="L134" s="49" t="s">
        <v>33</v>
      </c>
      <c r="M134" s="40"/>
      <c r="N134" s="40"/>
      <c r="O134" s="40"/>
      <c r="P134" s="40"/>
      <c r="Q134" s="39"/>
      <c r="R134" s="40"/>
      <c r="S134" s="40"/>
      <c r="T134" s="41"/>
      <c r="U134" s="39" t="s">
        <v>34</v>
      </c>
      <c r="V134" s="39"/>
      <c r="W134" s="39" t="s">
        <v>35</v>
      </c>
      <c r="X134" s="39"/>
      <c r="Y134" s="39" t="s">
        <v>36</v>
      </c>
      <c r="Z134" s="39"/>
      <c r="AA134" s="39"/>
      <c r="AB134" s="39" t="s">
        <v>37</v>
      </c>
      <c r="AC134" s="39"/>
      <c r="AD134" s="39"/>
      <c r="AE134" s="39" t="s">
        <v>38</v>
      </c>
      <c r="AF134" s="39"/>
      <c r="AG134" s="39"/>
      <c r="AH134" s="39" t="s">
        <v>39</v>
      </c>
      <c r="AI134" s="39"/>
      <c r="AJ134" s="39"/>
      <c r="AK134" s="39" t="s">
        <v>40</v>
      </c>
      <c r="AL134" s="40"/>
      <c r="AM134" s="41"/>
      <c r="AN134" s="1"/>
      <c r="AO134" s="1"/>
    </row>
    <row r="135" spans="1:41" x14ac:dyDescent="0.4">
      <c r="A135" s="1"/>
      <c r="B135" s="80" t="str">
        <f>IF(B34&amp;D34="","",B34&amp;". "&amp;D34)</f>
        <v>4. 内装工事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2"/>
      <c r="AN135" s="1"/>
      <c r="AO135" s="1"/>
    </row>
    <row r="136" spans="1:41" x14ac:dyDescent="0.4">
      <c r="A136" s="1"/>
      <c r="B136" s="38">
        <v>1</v>
      </c>
      <c r="C136" s="38"/>
      <c r="D136" s="83" t="s">
        <v>59</v>
      </c>
      <c r="E136" s="84"/>
      <c r="F136" s="84"/>
      <c r="G136" s="84"/>
      <c r="H136" s="84"/>
      <c r="I136" s="84"/>
      <c r="J136" s="84"/>
      <c r="K136" s="85"/>
      <c r="L136" s="83"/>
      <c r="M136" s="84"/>
      <c r="N136" s="84"/>
      <c r="O136" s="84"/>
      <c r="P136" s="84"/>
      <c r="Q136" s="84"/>
      <c r="R136" s="84"/>
      <c r="S136" s="84"/>
      <c r="T136" s="85"/>
      <c r="U136" s="74">
        <v>8.5</v>
      </c>
      <c r="V136" s="76"/>
      <c r="W136" s="66" t="s">
        <v>68</v>
      </c>
      <c r="X136" s="87"/>
      <c r="Y136" s="42">
        <v>2500</v>
      </c>
      <c r="Z136" s="43"/>
      <c r="AA136" s="44"/>
      <c r="AB136" s="89">
        <f>IF(OR(Y136="",U136=""),"",Y136*U136)</f>
        <v>21250</v>
      </c>
      <c r="AC136" s="90"/>
      <c r="AD136" s="91"/>
      <c r="AE136" s="92">
        <v>2000</v>
      </c>
      <c r="AF136" s="93"/>
      <c r="AG136" s="94"/>
      <c r="AH136" s="92">
        <f>IF(OR(AE136="",U136=""),"",AE136*U136)</f>
        <v>17000</v>
      </c>
      <c r="AI136" s="93"/>
      <c r="AJ136" s="94"/>
      <c r="AK136" s="74" t="str">
        <f>IF(OR(AB136="",AH136=""),"",IF(AB136=0,0&amp;"%",TEXT(ROUND((AB136-AH136)/AB136*100,2),"0.00")&amp;"%"))</f>
        <v>20.00%</v>
      </c>
      <c r="AL136" s="75"/>
      <c r="AM136" s="76"/>
      <c r="AN136" s="1"/>
      <c r="AO136" s="1"/>
    </row>
    <row r="137" spans="1:41" x14ac:dyDescent="0.4">
      <c r="A137" s="1"/>
      <c r="B137" s="38">
        <v>2</v>
      </c>
      <c r="C137" s="38"/>
      <c r="D137" s="83" t="s">
        <v>60</v>
      </c>
      <c r="E137" s="84"/>
      <c r="F137" s="84"/>
      <c r="G137" s="84"/>
      <c r="H137" s="84"/>
      <c r="I137" s="84"/>
      <c r="J137" s="84"/>
      <c r="K137" s="85"/>
      <c r="L137" s="83" t="s">
        <v>64</v>
      </c>
      <c r="M137" s="84"/>
      <c r="N137" s="84"/>
      <c r="O137" s="84"/>
      <c r="P137" s="84"/>
      <c r="Q137" s="84"/>
      <c r="R137" s="84"/>
      <c r="S137" s="84"/>
      <c r="T137" s="85"/>
      <c r="U137" s="74">
        <v>15.3</v>
      </c>
      <c r="V137" s="76"/>
      <c r="W137" s="66" t="s">
        <v>68</v>
      </c>
      <c r="X137" s="87"/>
      <c r="Y137" s="42">
        <v>100</v>
      </c>
      <c r="Z137" s="43"/>
      <c r="AA137" s="44"/>
      <c r="AB137" s="89">
        <f t="shared" ref="AB137:AB152" si="15">IF(OR(Y137="",U137=""),"",Y137*U137)</f>
        <v>1530</v>
      </c>
      <c r="AC137" s="90"/>
      <c r="AD137" s="91"/>
      <c r="AE137" s="92">
        <v>80</v>
      </c>
      <c r="AF137" s="93"/>
      <c r="AG137" s="94"/>
      <c r="AH137" s="92">
        <f t="shared" ref="AH137:AH152" si="16">IF(OR(AE137="",U137=""),"",AE137*U137)</f>
        <v>1224</v>
      </c>
      <c r="AI137" s="93"/>
      <c r="AJ137" s="94"/>
      <c r="AK137" s="74" t="str">
        <f t="shared" ref="AK137:AK152" si="17">IF(OR(AB137="",AH137=""),"",IF(AB137=0,0&amp;"%",TEXT(ROUND((AB137-AH137)/AB137*100,2),"0.00")&amp;"%"))</f>
        <v>20.00%</v>
      </c>
      <c r="AL137" s="75"/>
      <c r="AM137" s="76"/>
      <c r="AN137" s="1"/>
      <c r="AO137" s="1"/>
    </row>
    <row r="138" spans="1:41" x14ac:dyDescent="0.4">
      <c r="A138" s="1"/>
      <c r="B138" s="38">
        <v>3</v>
      </c>
      <c r="C138" s="38"/>
      <c r="D138" s="83" t="s">
        <v>61</v>
      </c>
      <c r="E138" s="84"/>
      <c r="F138" s="84"/>
      <c r="G138" s="84"/>
      <c r="H138" s="84"/>
      <c r="I138" s="84"/>
      <c r="J138" s="84"/>
      <c r="K138" s="85"/>
      <c r="L138" s="83" t="s">
        <v>65</v>
      </c>
      <c r="M138" s="84"/>
      <c r="N138" s="84"/>
      <c r="O138" s="84"/>
      <c r="P138" s="84"/>
      <c r="Q138" s="84"/>
      <c r="R138" s="84"/>
      <c r="S138" s="84"/>
      <c r="T138" s="85"/>
      <c r="U138" s="74">
        <v>23.6</v>
      </c>
      <c r="V138" s="76"/>
      <c r="W138" s="66" t="s">
        <v>68</v>
      </c>
      <c r="X138" s="87"/>
      <c r="Y138" s="42">
        <v>100</v>
      </c>
      <c r="Z138" s="43"/>
      <c r="AA138" s="44"/>
      <c r="AB138" s="89">
        <f t="shared" si="15"/>
        <v>2360</v>
      </c>
      <c r="AC138" s="90"/>
      <c r="AD138" s="91"/>
      <c r="AE138" s="92">
        <v>80</v>
      </c>
      <c r="AF138" s="93"/>
      <c r="AG138" s="94"/>
      <c r="AH138" s="92">
        <f t="shared" si="16"/>
        <v>1888</v>
      </c>
      <c r="AI138" s="93"/>
      <c r="AJ138" s="94"/>
      <c r="AK138" s="74" t="str">
        <f t="shared" si="17"/>
        <v>20.00%</v>
      </c>
      <c r="AL138" s="75"/>
      <c r="AM138" s="76"/>
      <c r="AN138" s="1"/>
      <c r="AO138" s="1"/>
    </row>
    <row r="139" spans="1:41" x14ac:dyDescent="0.4">
      <c r="A139" s="1"/>
      <c r="B139" s="38">
        <v>4</v>
      </c>
      <c r="C139" s="38"/>
      <c r="D139" s="83" t="s">
        <v>62</v>
      </c>
      <c r="E139" s="84"/>
      <c r="F139" s="84"/>
      <c r="G139" s="84"/>
      <c r="H139" s="84"/>
      <c r="I139" s="84"/>
      <c r="J139" s="84"/>
      <c r="K139" s="85"/>
      <c r="L139" s="83" t="s">
        <v>66</v>
      </c>
      <c r="M139" s="84"/>
      <c r="N139" s="84"/>
      <c r="O139" s="84"/>
      <c r="P139" s="84"/>
      <c r="Q139" s="84"/>
      <c r="R139" s="84"/>
      <c r="S139" s="84"/>
      <c r="T139" s="85"/>
      <c r="U139" s="74">
        <v>15.3</v>
      </c>
      <c r="V139" s="76"/>
      <c r="W139" s="66" t="s">
        <v>68</v>
      </c>
      <c r="X139" s="87"/>
      <c r="Y139" s="42">
        <v>1000</v>
      </c>
      <c r="Z139" s="43"/>
      <c r="AA139" s="44"/>
      <c r="AB139" s="89">
        <f t="shared" si="15"/>
        <v>15300</v>
      </c>
      <c r="AC139" s="90"/>
      <c r="AD139" s="91"/>
      <c r="AE139" s="92">
        <v>800</v>
      </c>
      <c r="AF139" s="93"/>
      <c r="AG139" s="94"/>
      <c r="AH139" s="92">
        <f t="shared" si="16"/>
        <v>12240</v>
      </c>
      <c r="AI139" s="93"/>
      <c r="AJ139" s="94"/>
      <c r="AK139" s="74" t="str">
        <f t="shared" si="17"/>
        <v>20.00%</v>
      </c>
      <c r="AL139" s="75"/>
      <c r="AM139" s="76"/>
      <c r="AN139" s="1"/>
      <c r="AO139" s="1"/>
    </row>
    <row r="140" spans="1:41" x14ac:dyDescent="0.4">
      <c r="A140" s="1"/>
      <c r="B140" s="38">
        <v>5</v>
      </c>
      <c r="C140" s="38"/>
      <c r="D140" s="83" t="s">
        <v>62</v>
      </c>
      <c r="E140" s="84"/>
      <c r="F140" s="84"/>
      <c r="G140" s="84"/>
      <c r="H140" s="84"/>
      <c r="I140" s="84"/>
      <c r="J140" s="84"/>
      <c r="K140" s="85"/>
      <c r="L140" s="83" t="s">
        <v>67</v>
      </c>
      <c r="M140" s="84"/>
      <c r="N140" s="84"/>
      <c r="O140" s="84"/>
      <c r="P140" s="84"/>
      <c r="Q140" s="84"/>
      <c r="R140" s="84"/>
      <c r="S140" s="84"/>
      <c r="T140" s="85"/>
      <c r="U140" s="74">
        <v>11.5</v>
      </c>
      <c r="V140" s="76"/>
      <c r="W140" s="66" t="s">
        <v>68</v>
      </c>
      <c r="X140" s="87"/>
      <c r="Y140" s="42">
        <v>1000</v>
      </c>
      <c r="Z140" s="43"/>
      <c r="AA140" s="44"/>
      <c r="AB140" s="89">
        <f t="shared" si="15"/>
        <v>11500</v>
      </c>
      <c r="AC140" s="90"/>
      <c r="AD140" s="91"/>
      <c r="AE140" s="92">
        <v>800</v>
      </c>
      <c r="AF140" s="93"/>
      <c r="AG140" s="94"/>
      <c r="AH140" s="92">
        <f t="shared" si="16"/>
        <v>9200</v>
      </c>
      <c r="AI140" s="93"/>
      <c r="AJ140" s="94"/>
      <c r="AK140" s="74" t="str">
        <f t="shared" si="17"/>
        <v>20.00%</v>
      </c>
      <c r="AL140" s="75"/>
      <c r="AM140" s="76"/>
      <c r="AN140" s="1"/>
      <c r="AO140" s="1"/>
    </row>
    <row r="141" spans="1:41" x14ac:dyDescent="0.4">
      <c r="A141" s="1"/>
      <c r="B141" s="38">
        <v>6</v>
      </c>
      <c r="C141" s="38"/>
      <c r="D141" s="83" t="s">
        <v>63</v>
      </c>
      <c r="E141" s="84"/>
      <c r="F141" s="84"/>
      <c r="G141" s="84"/>
      <c r="H141" s="84"/>
      <c r="I141" s="84"/>
      <c r="J141" s="84"/>
      <c r="K141" s="85"/>
      <c r="L141" s="83"/>
      <c r="M141" s="84"/>
      <c r="N141" s="84"/>
      <c r="O141" s="84"/>
      <c r="P141" s="84"/>
      <c r="Q141" s="84"/>
      <c r="R141" s="84"/>
      <c r="S141" s="84"/>
      <c r="T141" s="85"/>
      <c r="U141" s="74">
        <v>3.1</v>
      </c>
      <c r="V141" s="76"/>
      <c r="W141" s="66" t="s">
        <v>68</v>
      </c>
      <c r="X141" s="87"/>
      <c r="Y141" s="42">
        <v>850</v>
      </c>
      <c r="Z141" s="43"/>
      <c r="AA141" s="44"/>
      <c r="AB141" s="89">
        <f t="shared" si="15"/>
        <v>2635</v>
      </c>
      <c r="AC141" s="90"/>
      <c r="AD141" s="91"/>
      <c r="AE141" s="92">
        <v>650</v>
      </c>
      <c r="AF141" s="93"/>
      <c r="AG141" s="94"/>
      <c r="AH141" s="92">
        <f t="shared" si="16"/>
        <v>2015</v>
      </c>
      <c r="AI141" s="93"/>
      <c r="AJ141" s="94"/>
      <c r="AK141" s="74" t="str">
        <f t="shared" si="17"/>
        <v>23.53%</v>
      </c>
      <c r="AL141" s="75"/>
      <c r="AM141" s="76"/>
      <c r="AN141" s="1"/>
      <c r="AO141" s="1"/>
    </row>
    <row r="142" spans="1:41" x14ac:dyDescent="0.4">
      <c r="A142" s="1"/>
      <c r="B142" s="66"/>
      <c r="C142" s="87"/>
      <c r="D142" s="83"/>
      <c r="E142" s="84"/>
      <c r="F142" s="84"/>
      <c r="G142" s="84"/>
      <c r="H142" s="84"/>
      <c r="I142" s="84"/>
      <c r="J142" s="84"/>
      <c r="K142" s="85"/>
      <c r="L142" s="83"/>
      <c r="M142" s="84"/>
      <c r="N142" s="84"/>
      <c r="O142" s="84"/>
      <c r="P142" s="84"/>
      <c r="Q142" s="84"/>
      <c r="R142" s="84"/>
      <c r="S142" s="84"/>
      <c r="T142" s="85"/>
      <c r="U142" s="74"/>
      <c r="V142" s="76"/>
      <c r="W142" s="66"/>
      <c r="X142" s="87"/>
      <c r="Y142" s="42"/>
      <c r="Z142" s="43"/>
      <c r="AA142" s="44"/>
      <c r="AB142" s="89" t="str">
        <f t="shared" si="15"/>
        <v/>
      </c>
      <c r="AC142" s="90"/>
      <c r="AD142" s="91"/>
      <c r="AE142" s="92"/>
      <c r="AF142" s="93"/>
      <c r="AG142" s="94"/>
      <c r="AH142" s="92" t="str">
        <f t="shared" si="16"/>
        <v/>
      </c>
      <c r="AI142" s="93"/>
      <c r="AJ142" s="94"/>
      <c r="AK142" s="74" t="str">
        <f t="shared" si="17"/>
        <v/>
      </c>
      <c r="AL142" s="75"/>
      <c r="AM142" s="76"/>
      <c r="AN142" s="1"/>
      <c r="AO142" s="1"/>
    </row>
    <row r="143" spans="1:41" x14ac:dyDescent="0.4">
      <c r="A143" s="1"/>
      <c r="B143" s="66"/>
      <c r="C143" s="87"/>
      <c r="D143" s="83"/>
      <c r="E143" s="84"/>
      <c r="F143" s="84"/>
      <c r="G143" s="84"/>
      <c r="H143" s="84"/>
      <c r="I143" s="84"/>
      <c r="J143" s="84"/>
      <c r="K143" s="85"/>
      <c r="L143" s="83"/>
      <c r="M143" s="84"/>
      <c r="N143" s="84"/>
      <c r="O143" s="84"/>
      <c r="P143" s="84"/>
      <c r="Q143" s="84"/>
      <c r="R143" s="84"/>
      <c r="S143" s="84"/>
      <c r="T143" s="85"/>
      <c r="U143" s="74"/>
      <c r="V143" s="76"/>
      <c r="W143" s="66"/>
      <c r="X143" s="87"/>
      <c r="Y143" s="42"/>
      <c r="Z143" s="43"/>
      <c r="AA143" s="44"/>
      <c r="AB143" s="89" t="str">
        <f t="shared" si="15"/>
        <v/>
      </c>
      <c r="AC143" s="90"/>
      <c r="AD143" s="91"/>
      <c r="AE143" s="92"/>
      <c r="AF143" s="93"/>
      <c r="AG143" s="94"/>
      <c r="AH143" s="92" t="str">
        <f t="shared" si="16"/>
        <v/>
      </c>
      <c r="AI143" s="93"/>
      <c r="AJ143" s="94"/>
      <c r="AK143" s="74" t="str">
        <f t="shared" si="17"/>
        <v/>
      </c>
      <c r="AL143" s="75"/>
      <c r="AM143" s="76"/>
      <c r="AN143" s="1"/>
      <c r="AO143" s="1"/>
    </row>
    <row r="144" spans="1:41" x14ac:dyDescent="0.4">
      <c r="A144" s="1"/>
      <c r="B144" s="66"/>
      <c r="C144" s="87"/>
      <c r="D144" s="83"/>
      <c r="E144" s="84"/>
      <c r="F144" s="84"/>
      <c r="G144" s="84"/>
      <c r="H144" s="84"/>
      <c r="I144" s="84"/>
      <c r="J144" s="84"/>
      <c r="K144" s="85"/>
      <c r="L144" s="83"/>
      <c r="M144" s="84"/>
      <c r="N144" s="84"/>
      <c r="O144" s="84"/>
      <c r="P144" s="84"/>
      <c r="Q144" s="84"/>
      <c r="R144" s="84"/>
      <c r="S144" s="84"/>
      <c r="T144" s="85"/>
      <c r="U144" s="74"/>
      <c r="V144" s="76"/>
      <c r="W144" s="66"/>
      <c r="X144" s="87"/>
      <c r="Y144" s="42"/>
      <c r="Z144" s="43"/>
      <c r="AA144" s="44"/>
      <c r="AB144" s="89" t="str">
        <f t="shared" si="15"/>
        <v/>
      </c>
      <c r="AC144" s="90"/>
      <c r="AD144" s="91"/>
      <c r="AE144" s="92"/>
      <c r="AF144" s="93"/>
      <c r="AG144" s="94"/>
      <c r="AH144" s="92" t="str">
        <f t="shared" si="16"/>
        <v/>
      </c>
      <c r="AI144" s="93"/>
      <c r="AJ144" s="94"/>
      <c r="AK144" s="74" t="str">
        <f t="shared" si="17"/>
        <v/>
      </c>
      <c r="AL144" s="75"/>
      <c r="AM144" s="76"/>
      <c r="AN144" s="1"/>
      <c r="AO144" s="1"/>
    </row>
    <row r="145" spans="1:41" x14ac:dyDescent="0.4">
      <c r="A145" s="1"/>
      <c r="B145" s="66"/>
      <c r="C145" s="87"/>
      <c r="D145" s="83"/>
      <c r="E145" s="84"/>
      <c r="F145" s="84"/>
      <c r="G145" s="84"/>
      <c r="H145" s="84"/>
      <c r="I145" s="84"/>
      <c r="J145" s="84"/>
      <c r="K145" s="85"/>
      <c r="L145" s="83"/>
      <c r="M145" s="84"/>
      <c r="N145" s="84"/>
      <c r="O145" s="84"/>
      <c r="P145" s="84"/>
      <c r="Q145" s="84"/>
      <c r="R145" s="84"/>
      <c r="S145" s="84"/>
      <c r="T145" s="85"/>
      <c r="U145" s="74"/>
      <c r="V145" s="76"/>
      <c r="W145" s="66"/>
      <c r="X145" s="87"/>
      <c r="Y145" s="42"/>
      <c r="Z145" s="43"/>
      <c r="AA145" s="44"/>
      <c r="AB145" s="89" t="str">
        <f t="shared" si="15"/>
        <v/>
      </c>
      <c r="AC145" s="90"/>
      <c r="AD145" s="91"/>
      <c r="AE145" s="92"/>
      <c r="AF145" s="93"/>
      <c r="AG145" s="94"/>
      <c r="AH145" s="92" t="str">
        <f t="shared" si="16"/>
        <v/>
      </c>
      <c r="AI145" s="93"/>
      <c r="AJ145" s="94"/>
      <c r="AK145" s="74" t="str">
        <f t="shared" si="17"/>
        <v/>
      </c>
      <c r="AL145" s="75"/>
      <c r="AM145" s="76"/>
      <c r="AN145" s="1"/>
      <c r="AO145" s="1"/>
    </row>
    <row r="146" spans="1:41" x14ac:dyDescent="0.4">
      <c r="A146" s="1"/>
      <c r="B146" s="66"/>
      <c r="C146" s="87"/>
      <c r="D146" s="83"/>
      <c r="E146" s="84"/>
      <c r="F146" s="84"/>
      <c r="G146" s="84"/>
      <c r="H146" s="84"/>
      <c r="I146" s="84"/>
      <c r="J146" s="84"/>
      <c r="K146" s="85"/>
      <c r="L146" s="83"/>
      <c r="M146" s="84"/>
      <c r="N146" s="84"/>
      <c r="O146" s="84"/>
      <c r="P146" s="84"/>
      <c r="Q146" s="84"/>
      <c r="R146" s="84"/>
      <c r="S146" s="84"/>
      <c r="T146" s="85"/>
      <c r="U146" s="74"/>
      <c r="V146" s="76"/>
      <c r="W146" s="66"/>
      <c r="X146" s="87"/>
      <c r="Y146" s="42"/>
      <c r="Z146" s="43"/>
      <c r="AA146" s="44"/>
      <c r="AB146" s="89" t="str">
        <f t="shared" si="15"/>
        <v/>
      </c>
      <c r="AC146" s="90"/>
      <c r="AD146" s="91"/>
      <c r="AE146" s="92"/>
      <c r="AF146" s="93"/>
      <c r="AG146" s="94"/>
      <c r="AH146" s="92" t="str">
        <f t="shared" si="16"/>
        <v/>
      </c>
      <c r="AI146" s="93"/>
      <c r="AJ146" s="94"/>
      <c r="AK146" s="74" t="str">
        <f t="shared" si="17"/>
        <v/>
      </c>
      <c r="AL146" s="75"/>
      <c r="AM146" s="76"/>
      <c r="AN146" s="1"/>
      <c r="AO146" s="1"/>
    </row>
    <row r="147" spans="1:41" x14ac:dyDescent="0.4">
      <c r="A147" s="1"/>
      <c r="B147" s="66"/>
      <c r="C147" s="87"/>
      <c r="D147" s="83"/>
      <c r="E147" s="84"/>
      <c r="F147" s="84"/>
      <c r="G147" s="84"/>
      <c r="H147" s="84"/>
      <c r="I147" s="84"/>
      <c r="J147" s="84"/>
      <c r="K147" s="85"/>
      <c r="L147" s="83"/>
      <c r="M147" s="84"/>
      <c r="N147" s="84"/>
      <c r="O147" s="84"/>
      <c r="P147" s="84"/>
      <c r="Q147" s="84"/>
      <c r="R147" s="84"/>
      <c r="S147" s="84"/>
      <c r="T147" s="85"/>
      <c r="U147" s="74"/>
      <c r="V147" s="76"/>
      <c r="W147" s="66"/>
      <c r="X147" s="87"/>
      <c r="Y147" s="42"/>
      <c r="Z147" s="43"/>
      <c r="AA147" s="44"/>
      <c r="AB147" s="89" t="str">
        <f t="shared" si="15"/>
        <v/>
      </c>
      <c r="AC147" s="90"/>
      <c r="AD147" s="91"/>
      <c r="AE147" s="92"/>
      <c r="AF147" s="93"/>
      <c r="AG147" s="94"/>
      <c r="AH147" s="92" t="str">
        <f t="shared" si="16"/>
        <v/>
      </c>
      <c r="AI147" s="93"/>
      <c r="AJ147" s="94"/>
      <c r="AK147" s="74" t="str">
        <f t="shared" si="17"/>
        <v/>
      </c>
      <c r="AL147" s="75"/>
      <c r="AM147" s="76"/>
      <c r="AN147" s="1"/>
      <c r="AO147" s="1"/>
    </row>
    <row r="148" spans="1:41" x14ac:dyDescent="0.4">
      <c r="A148" s="1"/>
      <c r="B148" s="66"/>
      <c r="C148" s="87"/>
      <c r="D148" s="83"/>
      <c r="E148" s="84"/>
      <c r="F148" s="84"/>
      <c r="G148" s="84"/>
      <c r="H148" s="84"/>
      <c r="I148" s="84"/>
      <c r="J148" s="84"/>
      <c r="K148" s="85"/>
      <c r="L148" s="83"/>
      <c r="M148" s="84"/>
      <c r="N148" s="84"/>
      <c r="O148" s="84"/>
      <c r="P148" s="84"/>
      <c r="Q148" s="84"/>
      <c r="R148" s="84"/>
      <c r="S148" s="84"/>
      <c r="T148" s="85"/>
      <c r="U148" s="74"/>
      <c r="V148" s="76"/>
      <c r="W148" s="66"/>
      <c r="X148" s="87"/>
      <c r="Y148" s="42"/>
      <c r="Z148" s="43"/>
      <c r="AA148" s="44"/>
      <c r="AB148" s="89" t="str">
        <f t="shared" si="15"/>
        <v/>
      </c>
      <c r="AC148" s="90"/>
      <c r="AD148" s="91"/>
      <c r="AE148" s="92"/>
      <c r="AF148" s="93"/>
      <c r="AG148" s="94"/>
      <c r="AH148" s="92" t="str">
        <f t="shared" si="16"/>
        <v/>
      </c>
      <c r="AI148" s="93"/>
      <c r="AJ148" s="94"/>
      <c r="AK148" s="74" t="str">
        <f t="shared" si="17"/>
        <v/>
      </c>
      <c r="AL148" s="75"/>
      <c r="AM148" s="76"/>
      <c r="AN148" s="1"/>
      <c r="AO148" s="1"/>
    </row>
    <row r="149" spans="1:41" x14ac:dyDescent="0.4">
      <c r="A149" s="1"/>
      <c r="B149" s="66"/>
      <c r="C149" s="87"/>
      <c r="D149" s="83"/>
      <c r="E149" s="84"/>
      <c r="F149" s="84"/>
      <c r="G149" s="84"/>
      <c r="H149" s="84"/>
      <c r="I149" s="84"/>
      <c r="J149" s="84"/>
      <c r="K149" s="85"/>
      <c r="L149" s="83"/>
      <c r="M149" s="84"/>
      <c r="N149" s="84"/>
      <c r="O149" s="84"/>
      <c r="P149" s="84"/>
      <c r="Q149" s="84"/>
      <c r="R149" s="84"/>
      <c r="S149" s="84"/>
      <c r="T149" s="85"/>
      <c r="U149" s="74"/>
      <c r="V149" s="76"/>
      <c r="W149" s="66"/>
      <c r="X149" s="87"/>
      <c r="Y149" s="42"/>
      <c r="Z149" s="43"/>
      <c r="AA149" s="44"/>
      <c r="AB149" s="89" t="str">
        <f t="shared" si="15"/>
        <v/>
      </c>
      <c r="AC149" s="90"/>
      <c r="AD149" s="91"/>
      <c r="AE149" s="92"/>
      <c r="AF149" s="93"/>
      <c r="AG149" s="94"/>
      <c r="AH149" s="92" t="str">
        <f t="shared" si="16"/>
        <v/>
      </c>
      <c r="AI149" s="93"/>
      <c r="AJ149" s="94"/>
      <c r="AK149" s="74" t="str">
        <f t="shared" si="17"/>
        <v/>
      </c>
      <c r="AL149" s="75"/>
      <c r="AM149" s="76"/>
      <c r="AN149" s="1"/>
      <c r="AO149" s="1"/>
    </row>
    <row r="150" spans="1:41" x14ac:dyDescent="0.4">
      <c r="A150" s="1"/>
      <c r="B150" s="66"/>
      <c r="C150" s="87"/>
      <c r="D150" s="83"/>
      <c r="E150" s="84"/>
      <c r="F150" s="84"/>
      <c r="G150" s="84"/>
      <c r="H150" s="84"/>
      <c r="I150" s="84"/>
      <c r="J150" s="84"/>
      <c r="K150" s="85"/>
      <c r="L150" s="83"/>
      <c r="M150" s="84"/>
      <c r="N150" s="84"/>
      <c r="O150" s="84"/>
      <c r="P150" s="84"/>
      <c r="Q150" s="84"/>
      <c r="R150" s="84"/>
      <c r="S150" s="84"/>
      <c r="T150" s="85"/>
      <c r="U150" s="74"/>
      <c r="V150" s="76"/>
      <c r="W150" s="66"/>
      <c r="X150" s="87"/>
      <c r="Y150" s="42"/>
      <c r="Z150" s="43"/>
      <c r="AA150" s="44"/>
      <c r="AB150" s="89" t="str">
        <f t="shared" si="15"/>
        <v/>
      </c>
      <c r="AC150" s="90"/>
      <c r="AD150" s="91"/>
      <c r="AE150" s="92"/>
      <c r="AF150" s="93"/>
      <c r="AG150" s="94"/>
      <c r="AH150" s="92" t="str">
        <f t="shared" si="16"/>
        <v/>
      </c>
      <c r="AI150" s="93"/>
      <c r="AJ150" s="94"/>
      <c r="AK150" s="74" t="str">
        <f t="shared" si="17"/>
        <v/>
      </c>
      <c r="AL150" s="75"/>
      <c r="AM150" s="76"/>
      <c r="AN150" s="1"/>
      <c r="AO150" s="1"/>
    </row>
    <row r="151" spans="1:41" x14ac:dyDescent="0.4">
      <c r="A151" s="1"/>
      <c r="B151" s="66"/>
      <c r="C151" s="87"/>
      <c r="D151" s="83"/>
      <c r="E151" s="84"/>
      <c r="F151" s="84"/>
      <c r="G151" s="84"/>
      <c r="H151" s="84"/>
      <c r="I151" s="84"/>
      <c r="J151" s="84"/>
      <c r="K151" s="85"/>
      <c r="L151" s="83"/>
      <c r="M151" s="84"/>
      <c r="N151" s="84"/>
      <c r="O151" s="84"/>
      <c r="P151" s="84"/>
      <c r="Q151" s="84"/>
      <c r="R151" s="84"/>
      <c r="S151" s="84"/>
      <c r="T151" s="85"/>
      <c r="U151" s="74"/>
      <c r="V151" s="76"/>
      <c r="W151" s="66"/>
      <c r="X151" s="87"/>
      <c r="Y151" s="42"/>
      <c r="Z151" s="43"/>
      <c r="AA151" s="44"/>
      <c r="AB151" s="89" t="str">
        <f t="shared" si="15"/>
        <v/>
      </c>
      <c r="AC151" s="90"/>
      <c r="AD151" s="91"/>
      <c r="AE151" s="92"/>
      <c r="AF151" s="93"/>
      <c r="AG151" s="94"/>
      <c r="AH151" s="92" t="str">
        <f t="shared" si="16"/>
        <v/>
      </c>
      <c r="AI151" s="93"/>
      <c r="AJ151" s="94"/>
      <c r="AK151" s="74" t="str">
        <f t="shared" si="17"/>
        <v/>
      </c>
      <c r="AL151" s="75"/>
      <c r="AM151" s="76"/>
      <c r="AN151" s="1"/>
      <c r="AO151" s="1"/>
    </row>
    <row r="152" spans="1:41" x14ac:dyDescent="0.4">
      <c r="A152" s="1"/>
      <c r="B152" s="66"/>
      <c r="C152" s="87"/>
      <c r="D152" s="83"/>
      <c r="E152" s="84"/>
      <c r="F152" s="84"/>
      <c r="G152" s="84"/>
      <c r="H152" s="84"/>
      <c r="I152" s="84"/>
      <c r="J152" s="84"/>
      <c r="K152" s="85"/>
      <c r="L152" s="83"/>
      <c r="M152" s="84"/>
      <c r="N152" s="84"/>
      <c r="O152" s="84"/>
      <c r="P152" s="84"/>
      <c r="Q152" s="84"/>
      <c r="R152" s="84"/>
      <c r="S152" s="84"/>
      <c r="T152" s="85"/>
      <c r="U152" s="74"/>
      <c r="V152" s="76"/>
      <c r="W152" s="66"/>
      <c r="X152" s="87"/>
      <c r="Y152" s="42"/>
      <c r="Z152" s="43"/>
      <c r="AA152" s="44"/>
      <c r="AB152" s="89" t="str">
        <f t="shared" si="15"/>
        <v/>
      </c>
      <c r="AC152" s="90"/>
      <c r="AD152" s="91"/>
      <c r="AE152" s="92"/>
      <c r="AF152" s="93"/>
      <c r="AG152" s="94"/>
      <c r="AH152" s="92" t="str">
        <f t="shared" si="16"/>
        <v/>
      </c>
      <c r="AI152" s="93"/>
      <c r="AJ152" s="94"/>
      <c r="AK152" s="74" t="str">
        <f t="shared" si="17"/>
        <v/>
      </c>
      <c r="AL152" s="75"/>
      <c r="AM152" s="76"/>
      <c r="AN152" s="1"/>
      <c r="AO152" s="1"/>
    </row>
    <row r="153" spans="1:41" x14ac:dyDescent="0.4">
      <c r="A153" s="1"/>
      <c r="B153" s="66"/>
      <c r="C153" s="87"/>
      <c r="D153" s="83" t="s">
        <v>50</v>
      </c>
      <c r="E153" s="84"/>
      <c r="F153" s="84"/>
      <c r="G153" s="84"/>
      <c r="H153" s="84"/>
      <c r="I153" s="84"/>
      <c r="J153" s="84"/>
      <c r="K153" s="85"/>
      <c r="L153" s="83"/>
      <c r="M153" s="84"/>
      <c r="N153" s="84"/>
      <c r="O153" s="84"/>
      <c r="P153" s="84"/>
      <c r="Q153" s="84"/>
      <c r="R153" s="84"/>
      <c r="S153" s="84"/>
      <c r="T153" s="85"/>
      <c r="U153" s="74"/>
      <c r="V153" s="76"/>
      <c r="W153" s="66"/>
      <c r="X153" s="87"/>
      <c r="Y153" s="42"/>
      <c r="Z153" s="43"/>
      <c r="AA153" s="44"/>
      <c r="AB153" s="89">
        <f>SUM(AB136:AD152)</f>
        <v>54575</v>
      </c>
      <c r="AC153" s="90"/>
      <c r="AD153" s="91"/>
      <c r="AE153" s="92"/>
      <c r="AF153" s="93"/>
      <c r="AG153" s="94"/>
      <c r="AH153" s="92">
        <f>SUM(AH136:AJ152)</f>
        <v>43567</v>
      </c>
      <c r="AI153" s="93"/>
      <c r="AJ153" s="94"/>
      <c r="AK153" s="74" t="str">
        <f>IF(OR(AB153="",AH153=""),"",IF(AB153=0,0&amp;"%",TEXT(ROUND((AB153-AH153)/AB153*100,2),"0.00")&amp;"%"))</f>
        <v>20.17%</v>
      </c>
      <c r="AL153" s="75"/>
      <c r="AM153" s="76"/>
      <c r="AN153" s="1"/>
      <c r="AO153" s="1"/>
    </row>
    <row r="154" spans="1:4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x14ac:dyDescent="0.4">
      <c r="A156" s="1"/>
      <c r="B156" s="27" t="str">
        <f>6&amp;" / "&amp;COUNT($U$31:$V$35)+1&amp;" ページ"</f>
        <v>6 / 6 ページ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1"/>
      <c r="AO156" s="1"/>
    </row>
    <row r="157" spans="1:41" ht="19.5" x14ac:dyDescent="0.4">
      <c r="A157" s="29" t="s">
        <v>47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5"/>
    </row>
    <row r="158" spans="1:41" x14ac:dyDescent="0.4">
      <c r="A158" s="1"/>
      <c r="B158" s="8" t="str">
        <f>"工事名称："&amp;$F$15</f>
        <v>工事名称：山田　太郎様邸工事</v>
      </c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x14ac:dyDescent="0.4">
      <c r="A159" s="1"/>
      <c r="B159" s="8" t="str">
        <f>"見積番号："&amp;$AI$3</f>
        <v>見積番号：0000000001-01</v>
      </c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x14ac:dyDescent="0.4">
      <c r="A160" s="1"/>
      <c r="B160" s="39" t="s">
        <v>31</v>
      </c>
      <c r="C160" s="39"/>
      <c r="D160" s="39" t="s">
        <v>32</v>
      </c>
      <c r="E160" s="39"/>
      <c r="F160" s="39"/>
      <c r="G160" s="39"/>
      <c r="H160" s="39"/>
      <c r="I160" s="39"/>
      <c r="J160" s="39"/>
      <c r="K160" s="39"/>
      <c r="L160" s="49" t="s">
        <v>33</v>
      </c>
      <c r="M160" s="40"/>
      <c r="N160" s="40"/>
      <c r="O160" s="40"/>
      <c r="P160" s="40"/>
      <c r="Q160" s="39"/>
      <c r="R160" s="40"/>
      <c r="S160" s="40"/>
      <c r="T160" s="41"/>
      <c r="U160" s="39" t="s">
        <v>34</v>
      </c>
      <c r="V160" s="39"/>
      <c r="W160" s="39" t="s">
        <v>35</v>
      </c>
      <c r="X160" s="39"/>
      <c r="Y160" s="39" t="s">
        <v>36</v>
      </c>
      <c r="Z160" s="39"/>
      <c r="AA160" s="39"/>
      <c r="AB160" s="39" t="s">
        <v>37</v>
      </c>
      <c r="AC160" s="39"/>
      <c r="AD160" s="39"/>
      <c r="AE160" s="39" t="s">
        <v>38</v>
      </c>
      <c r="AF160" s="39"/>
      <c r="AG160" s="39"/>
      <c r="AH160" s="39" t="s">
        <v>39</v>
      </c>
      <c r="AI160" s="39"/>
      <c r="AJ160" s="39"/>
      <c r="AK160" s="39" t="s">
        <v>40</v>
      </c>
      <c r="AL160" s="40"/>
      <c r="AM160" s="41"/>
      <c r="AN160" s="1"/>
      <c r="AO160" s="1"/>
    </row>
    <row r="161" spans="1:41" x14ac:dyDescent="0.4">
      <c r="A161" s="1"/>
      <c r="B161" s="80" t="str">
        <f>IF(B35&amp;D35="","",B35&amp;". "&amp;D35)</f>
        <v>5. 衛生設備工事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2"/>
      <c r="AN161" s="1"/>
      <c r="AO161" s="1"/>
    </row>
    <row r="162" spans="1:41" x14ac:dyDescent="0.4">
      <c r="A162" s="1"/>
      <c r="B162" s="38">
        <v>1</v>
      </c>
      <c r="C162" s="38"/>
      <c r="D162" s="83" t="s">
        <v>69</v>
      </c>
      <c r="E162" s="84"/>
      <c r="F162" s="84"/>
      <c r="G162" s="84"/>
      <c r="H162" s="84"/>
      <c r="I162" s="84"/>
      <c r="J162" s="84"/>
      <c r="K162" s="85"/>
      <c r="L162" s="83"/>
      <c r="M162" s="84"/>
      <c r="N162" s="84"/>
      <c r="O162" s="84"/>
      <c r="P162" s="84"/>
      <c r="Q162" s="84"/>
      <c r="R162" s="84"/>
      <c r="S162" s="84"/>
      <c r="T162" s="85"/>
      <c r="U162" s="74">
        <v>1</v>
      </c>
      <c r="V162" s="76"/>
      <c r="W162" s="66" t="s">
        <v>45</v>
      </c>
      <c r="X162" s="87"/>
      <c r="Y162" s="42">
        <v>8000</v>
      </c>
      <c r="Z162" s="43"/>
      <c r="AA162" s="44"/>
      <c r="AB162" s="89">
        <f>IF(OR(Y162="",U162=""),"",Y162*U162)</f>
        <v>8000</v>
      </c>
      <c r="AC162" s="90"/>
      <c r="AD162" s="91"/>
      <c r="AE162" s="92">
        <v>6500</v>
      </c>
      <c r="AF162" s="93"/>
      <c r="AG162" s="94"/>
      <c r="AH162" s="92">
        <f>IF(OR(AE162="",U162=""),"",AE162*U162)</f>
        <v>6500</v>
      </c>
      <c r="AI162" s="93"/>
      <c r="AJ162" s="94"/>
      <c r="AK162" s="74" t="str">
        <f>IF(OR(AB162="",AH162=""),"",IF(AB162=0,0&amp;"%",TEXT(ROUND((AB162-AH162)/AB162*100,2),"0.00")&amp;"%"))</f>
        <v>18.75%</v>
      </c>
      <c r="AL162" s="75"/>
      <c r="AM162" s="76"/>
      <c r="AN162" s="1"/>
      <c r="AO162" s="1"/>
    </row>
    <row r="163" spans="1:41" x14ac:dyDescent="0.4">
      <c r="A163" s="1"/>
      <c r="B163" s="38">
        <v>2</v>
      </c>
      <c r="C163" s="38"/>
      <c r="D163" s="83" t="s">
        <v>70</v>
      </c>
      <c r="E163" s="84"/>
      <c r="F163" s="84"/>
      <c r="G163" s="84"/>
      <c r="H163" s="84"/>
      <c r="I163" s="84"/>
      <c r="J163" s="84"/>
      <c r="K163" s="85"/>
      <c r="L163" s="83" t="s">
        <v>64</v>
      </c>
      <c r="M163" s="84"/>
      <c r="N163" s="84"/>
      <c r="O163" s="84"/>
      <c r="P163" s="84"/>
      <c r="Q163" s="84"/>
      <c r="R163" s="84"/>
      <c r="S163" s="84"/>
      <c r="T163" s="85"/>
      <c r="U163" s="74">
        <v>1</v>
      </c>
      <c r="V163" s="76"/>
      <c r="W163" s="66" t="s">
        <v>73</v>
      </c>
      <c r="X163" s="87"/>
      <c r="Y163" s="42">
        <v>13000</v>
      </c>
      <c r="Z163" s="43"/>
      <c r="AA163" s="44"/>
      <c r="AB163" s="89">
        <f t="shared" ref="AB163:AB178" si="18">IF(OR(Y163="",U163=""),"",Y163*U163)</f>
        <v>13000</v>
      </c>
      <c r="AC163" s="90"/>
      <c r="AD163" s="91"/>
      <c r="AE163" s="92">
        <v>10000</v>
      </c>
      <c r="AF163" s="93"/>
      <c r="AG163" s="94"/>
      <c r="AH163" s="92">
        <f t="shared" ref="AH163:AH178" si="19">IF(OR(AE163="",U163=""),"",AE163*U163)</f>
        <v>10000</v>
      </c>
      <c r="AI163" s="93"/>
      <c r="AJ163" s="94"/>
      <c r="AK163" s="74" t="str">
        <f t="shared" ref="AK163:AK178" si="20">IF(OR(AB163="",AH163=""),"",IF(AB163=0,0&amp;"%",TEXT(ROUND((AB163-AH163)/AB163*100,2),"0.00")&amp;"%"))</f>
        <v>23.08%</v>
      </c>
      <c r="AL163" s="75"/>
      <c r="AM163" s="76"/>
      <c r="AN163" s="1"/>
      <c r="AO163" s="1"/>
    </row>
    <row r="164" spans="1:41" x14ac:dyDescent="0.4">
      <c r="A164" s="1"/>
      <c r="B164" s="38">
        <v>3</v>
      </c>
      <c r="C164" s="38"/>
      <c r="D164" s="83" t="s">
        <v>71</v>
      </c>
      <c r="E164" s="84"/>
      <c r="F164" s="84"/>
      <c r="G164" s="84"/>
      <c r="H164" s="84"/>
      <c r="I164" s="84"/>
      <c r="J164" s="84"/>
      <c r="K164" s="85"/>
      <c r="L164" s="83" t="s">
        <v>65</v>
      </c>
      <c r="M164" s="84"/>
      <c r="N164" s="84"/>
      <c r="O164" s="84"/>
      <c r="P164" s="84"/>
      <c r="Q164" s="84"/>
      <c r="R164" s="84"/>
      <c r="S164" s="84"/>
      <c r="T164" s="85"/>
      <c r="U164" s="74">
        <v>1</v>
      </c>
      <c r="V164" s="76"/>
      <c r="W164" s="66" t="s">
        <v>73</v>
      </c>
      <c r="X164" s="87"/>
      <c r="Y164" s="42">
        <v>16000</v>
      </c>
      <c r="Z164" s="43"/>
      <c r="AA164" s="44"/>
      <c r="AB164" s="89">
        <f t="shared" si="18"/>
        <v>16000</v>
      </c>
      <c r="AC164" s="90"/>
      <c r="AD164" s="91"/>
      <c r="AE164" s="92">
        <v>12500</v>
      </c>
      <c r="AF164" s="93"/>
      <c r="AG164" s="94"/>
      <c r="AH164" s="92">
        <f t="shared" si="19"/>
        <v>12500</v>
      </c>
      <c r="AI164" s="93"/>
      <c r="AJ164" s="94"/>
      <c r="AK164" s="74" t="str">
        <f t="shared" si="20"/>
        <v>21.88%</v>
      </c>
      <c r="AL164" s="75"/>
      <c r="AM164" s="76"/>
      <c r="AN164" s="1"/>
      <c r="AO164" s="1"/>
    </row>
    <row r="165" spans="1:41" x14ac:dyDescent="0.4">
      <c r="A165" s="1"/>
      <c r="B165" s="38">
        <v>4</v>
      </c>
      <c r="C165" s="38"/>
      <c r="D165" s="83" t="s">
        <v>72</v>
      </c>
      <c r="E165" s="84"/>
      <c r="F165" s="84"/>
      <c r="G165" s="84"/>
      <c r="H165" s="84"/>
      <c r="I165" s="84"/>
      <c r="J165" s="84"/>
      <c r="K165" s="85"/>
      <c r="L165" s="83" t="s">
        <v>66</v>
      </c>
      <c r="M165" s="84"/>
      <c r="N165" s="84"/>
      <c r="O165" s="84"/>
      <c r="P165" s="84"/>
      <c r="Q165" s="84"/>
      <c r="R165" s="84"/>
      <c r="S165" s="84"/>
      <c r="T165" s="85"/>
      <c r="U165" s="74">
        <v>1</v>
      </c>
      <c r="V165" s="76"/>
      <c r="W165" s="66" t="s">
        <v>73</v>
      </c>
      <c r="X165" s="87"/>
      <c r="Y165" s="42">
        <v>10000</v>
      </c>
      <c r="Z165" s="43"/>
      <c r="AA165" s="44"/>
      <c r="AB165" s="89">
        <f t="shared" si="18"/>
        <v>10000</v>
      </c>
      <c r="AC165" s="90"/>
      <c r="AD165" s="91"/>
      <c r="AE165" s="92">
        <v>7450</v>
      </c>
      <c r="AF165" s="93"/>
      <c r="AG165" s="94"/>
      <c r="AH165" s="92">
        <f t="shared" si="19"/>
        <v>7450</v>
      </c>
      <c r="AI165" s="93"/>
      <c r="AJ165" s="94"/>
      <c r="AK165" s="74" t="str">
        <f t="shared" si="20"/>
        <v>25.50%</v>
      </c>
      <c r="AL165" s="75"/>
      <c r="AM165" s="76"/>
      <c r="AN165" s="1"/>
      <c r="AO165" s="1"/>
    </row>
    <row r="166" spans="1:41" x14ac:dyDescent="0.4">
      <c r="A166" s="1"/>
      <c r="B166" s="38"/>
      <c r="C166" s="38"/>
      <c r="D166" s="83"/>
      <c r="E166" s="84"/>
      <c r="F166" s="84"/>
      <c r="G166" s="84"/>
      <c r="H166" s="84"/>
      <c r="I166" s="84"/>
      <c r="J166" s="84"/>
      <c r="K166" s="85"/>
      <c r="L166" s="83"/>
      <c r="M166" s="84"/>
      <c r="N166" s="84"/>
      <c r="O166" s="84"/>
      <c r="P166" s="84"/>
      <c r="Q166" s="84"/>
      <c r="R166" s="84"/>
      <c r="S166" s="84"/>
      <c r="T166" s="85"/>
      <c r="U166" s="74"/>
      <c r="V166" s="76"/>
      <c r="W166" s="66"/>
      <c r="X166" s="87"/>
      <c r="Y166" s="42"/>
      <c r="Z166" s="43"/>
      <c r="AA166" s="44"/>
      <c r="AB166" s="89" t="str">
        <f t="shared" si="18"/>
        <v/>
      </c>
      <c r="AC166" s="90"/>
      <c r="AD166" s="91"/>
      <c r="AE166" s="92"/>
      <c r="AF166" s="93"/>
      <c r="AG166" s="94"/>
      <c r="AH166" s="92" t="str">
        <f t="shared" si="19"/>
        <v/>
      </c>
      <c r="AI166" s="93"/>
      <c r="AJ166" s="94"/>
      <c r="AK166" s="74" t="str">
        <f t="shared" ref="AK166:AK167" si="21">IF(OR(AB166="",AH166=""),"",IF(AB166=0,0&amp;"%",TEXT(ROUND((AB166-AH166)/AB166*100,2),"0.00")&amp;"%"))</f>
        <v/>
      </c>
      <c r="AL166" s="75"/>
      <c r="AM166" s="76"/>
      <c r="AN166" s="1"/>
      <c r="AO166" s="1"/>
    </row>
    <row r="167" spans="1:41" x14ac:dyDescent="0.4">
      <c r="A167" s="1"/>
      <c r="B167" s="38"/>
      <c r="C167" s="38"/>
      <c r="D167" s="83"/>
      <c r="E167" s="84"/>
      <c r="F167" s="84"/>
      <c r="G167" s="84"/>
      <c r="H167" s="84"/>
      <c r="I167" s="84"/>
      <c r="J167" s="84"/>
      <c r="K167" s="85"/>
      <c r="L167" s="83"/>
      <c r="M167" s="84"/>
      <c r="N167" s="84"/>
      <c r="O167" s="84"/>
      <c r="P167" s="84"/>
      <c r="Q167" s="84"/>
      <c r="R167" s="84"/>
      <c r="S167" s="84"/>
      <c r="T167" s="85"/>
      <c r="U167" s="74"/>
      <c r="V167" s="76"/>
      <c r="W167" s="66"/>
      <c r="X167" s="87"/>
      <c r="Y167" s="42"/>
      <c r="Z167" s="43"/>
      <c r="AA167" s="44"/>
      <c r="AB167" s="89" t="str">
        <f t="shared" si="18"/>
        <v/>
      </c>
      <c r="AC167" s="90"/>
      <c r="AD167" s="91"/>
      <c r="AE167" s="92"/>
      <c r="AF167" s="93"/>
      <c r="AG167" s="94"/>
      <c r="AH167" s="92" t="str">
        <f t="shared" si="19"/>
        <v/>
      </c>
      <c r="AI167" s="93"/>
      <c r="AJ167" s="94"/>
      <c r="AK167" s="74" t="str">
        <f t="shared" si="21"/>
        <v/>
      </c>
      <c r="AL167" s="75"/>
      <c r="AM167" s="76"/>
      <c r="AN167" s="1"/>
      <c r="AO167" s="1"/>
    </row>
    <row r="168" spans="1:41" x14ac:dyDescent="0.4">
      <c r="A168" s="1"/>
      <c r="B168" s="66"/>
      <c r="C168" s="87"/>
      <c r="D168" s="83"/>
      <c r="E168" s="84"/>
      <c r="F168" s="84"/>
      <c r="G168" s="84"/>
      <c r="H168" s="84"/>
      <c r="I168" s="84"/>
      <c r="J168" s="84"/>
      <c r="K168" s="85"/>
      <c r="L168" s="83"/>
      <c r="M168" s="84"/>
      <c r="N168" s="84"/>
      <c r="O168" s="84"/>
      <c r="P168" s="84"/>
      <c r="Q168" s="84"/>
      <c r="R168" s="84"/>
      <c r="S168" s="84"/>
      <c r="T168" s="85"/>
      <c r="U168" s="74"/>
      <c r="V168" s="76"/>
      <c r="W168" s="66"/>
      <c r="X168" s="87"/>
      <c r="Y168" s="42"/>
      <c r="Z168" s="43"/>
      <c r="AA168" s="44"/>
      <c r="AB168" s="89" t="str">
        <f t="shared" si="18"/>
        <v/>
      </c>
      <c r="AC168" s="90"/>
      <c r="AD168" s="91"/>
      <c r="AE168" s="92"/>
      <c r="AF168" s="93"/>
      <c r="AG168" s="94"/>
      <c r="AH168" s="92" t="str">
        <f t="shared" si="19"/>
        <v/>
      </c>
      <c r="AI168" s="93"/>
      <c r="AJ168" s="94"/>
      <c r="AK168" s="74" t="str">
        <f t="shared" si="20"/>
        <v/>
      </c>
      <c r="AL168" s="75"/>
      <c r="AM168" s="76"/>
      <c r="AN168" s="1"/>
      <c r="AO168" s="1"/>
    </row>
    <row r="169" spans="1:41" x14ac:dyDescent="0.4">
      <c r="A169" s="1"/>
      <c r="B169" s="66"/>
      <c r="C169" s="87"/>
      <c r="D169" s="83"/>
      <c r="E169" s="84"/>
      <c r="F169" s="84"/>
      <c r="G169" s="84"/>
      <c r="H169" s="84"/>
      <c r="I169" s="84"/>
      <c r="J169" s="84"/>
      <c r="K169" s="85"/>
      <c r="L169" s="83"/>
      <c r="M169" s="84"/>
      <c r="N169" s="84"/>
      <c r="O169" s="84"/>
      <c r="P169" s="84"/>
      <c r="Q169" s="84"/>
      <c r="R169" s="84"/>
      <c r="S169" s="84"/>
      <c r="T169" s="85"/>
      <c r="U169" s="74"/>
      <c r="V169" s="76"/>
      <c r="W169" s="66"/>
      <c r="X169" s="87"/>
      <c r="Y169" s="42"/>
      <c r="Z169" s="43"/>
      <c r="AA169" s="44"/>
      <c r="AB169" s="89" t="str">
        <f t="shared" si="18"/>
        <v/>
      </c>
      <c r="AC169" s="90"/>
      <c r="AD169" s="91"/>
      <c r="AE169" s="92"/>
      <c r="AF169" s="93"/>
      <c r="AG169" s="94"/>
      <c r="AH169" s="92" t="str">
        <f t="shared" si="19"/>
        <v/>
      </c>
      <c r="AI169" s="93"/>
      <c r="AJ169" s="94"/>
      <c r="AK169" s="74" t="str">
        <f t="shared" si="20"/>
        <v/>
      </c>
      <c r="AL169" s="75"/>
      <c r="AM169" s="76"/>
      <c r="AN169" s="1"/>
      <c r="AO169" s="1"/>
    </row>
    <row r="170" spans="1:41" x14ac:dyDescent="0.4">
      <c r="A170" s="1"/>
      <c r="B170" s="66"/>
      <c r="C170" s="87"/>
      <c r="D170" s="83"/>
      <c r="E170" s="84"/>
      <c r="F170" s="84"/>
      <c r="G170" s="84"/>
      <c r="H170" s="84"/>
      <c r="I170" s="84"/>
      <c r="J170" s="84"/>
      <c r="K170" s="85"/>
      <c r="L170" s="83"/>
      <c r="M170" s="84"/>
      <c r="N170" s="84"/>
      <c r="O170" s="84"/>
      <c r="P170" s="84"/>
      <c r="Q170" s="84"/>
      <c r="R170" s="84"/>
      <c r="S170" s="84"/>
      <c r="T170" s="85"/>
      <c r="U170" s="74"/>
      <c r="V170" s="76"/>
      <c r="W170" s="66"/>
      <c r="X170" s="87"/>
      <c r="Y170" s="42"/>
      <c r="Z170" s="43"/>
      <c r="AA170" s="44"/>
      <c r="AB170" s="89" t="str">
        <f t="shared" si="18"/>
        <v/>
      </c>
      <c r="AC170" s="90"/>
      <c r="AD170" s="91"/>
      <c r="AE170" s="92"/>
      <c r="AF170" s="93"/>
      <c r="AG170" s="94"/>
      <c r="AH170" s="92" t="str">
        <f t="shared" si="19"/>
        <v/>
      </c>
      <c r="AI170" s="93"/>
      <c r="AJ170" s="94"/>
      <c r="AK170" s="74" t="str">
        <f t="shared" si="20"/>
        <v/>
      </c>
      <c r="AL170" s="75"/>
      <c r="AM170" s="76"/>
      <c r="AN170" s="1"/>
      <c r="AO170" s="1"/>
    </row>
    <row r="171" spans="1:41" x14ac:dyDescent="0.4">
      <c r="A171" s="1"/>
      <c r="B171" s="66"/>
      <c r="C171" s="87"/>
      <c r="D171" s="83"/>
      <c r="E171" s="84"/>
      <c r="F171" s="84"/>
      <c r="G171" s="84"/>
      <c r="H171" s="84"/>
      <c r="I171" s="84"/>
      <c r="J171" s="84"/>
      <c r="K171" s="85"/>
      <c r="L171" s="83"/>
      <c r="M171" s="84"/>
      <c r="N171" s="84"/>
      <c r="O171" s="84"/>
      <c r="P171" s="84"/>
      <c r="Q171" s="84"/>
      <c r="R171" s="84"/>
      <c r="S171" s="84"/>
      <c r="T171" s="85"/>
      <c r="U171" s="74"/>
      <c r="V171" s="76"/>
      <c r="W171" s="66"/>
      <c r="X171" s="87"/>
      <c r="Y171" s="42"/>
      <c r="Z171" s="43"/>
      <c r="AA171" s="44"/>
      <c r="AB171" s="89" t="str">
        <f t="shared" si="18"/>
        <v/>
      </c>
      <c r="AC171" s="90"/>
      <c r="AD171" s="91"/>
      <c r="AE171" s="92"/>
      <c r="AF171" s="93"/>
      <c r="AG171" s="94"/>
      <c r="AH171" s="92" t="str">
        <f t="shared" si="19"/>
        <v/>
      </c>
      <c r="AI171" s="93"/>
      <c r="AJ171" s="94"/>
      <c r="AK171" s="74" t="str">
        <f t="shared" si="20"/>
        <v/>
      </c>
      <c r="AL171" s="75"/>
      <c r="AM171" s="76"/>
      <c r="AN171" s="1"/>
      <c r="AO171" s="1"/>
    </row>
    <row r="172" spans="1:41" x14ac:dyDescent="0.4">
      <c r="A172" s="1"/>
      <c r="B172" s="66"/>
      <c r="C172" s="87"/>
      <c r="D172" s="83"/>
      <c r="E172" s="84"/>
      <c r="F172" s="84"/>
      <c r="G172" s="84"/>
      <c r="H172" s="84"/>
      <c r="I172" s="84"/>
      <c r="J172" s="84"/>
      <c r="K172" s="85"/>
      <c r="L172" s="83"/>
      <c r="M172" s="84"/>
      <c r="N172" s="84"/>
      <c r="O172" s="84"/>
      <c r="P172" s="84"/>
      <c r="Q172" s="84"/>
      <c r="R172" s="84"/>
      <c r="S172" s="84"/>
      <c r="T172" s="85"/>
      <c r="U172" s="74"/>
      <c r="V172" s="76"/>
      <c r="W172" s="66"/>
      <c r="X172" s="87"/>
      <c r="Y172" s="42"/>
      <c r="Z172" s="43"/>
      <c r="AA172" s="44"/>
      <c r="AB172" s="89" t="str">
        <f t="shared" si="18"/>
        <v/>
      </c>
      <c r="AC172" s="90"/>
      <c r="AD172" s="91"/>
      <c r="AE172" s="92"/>
      <c r="AF172" s="93"/>
      <c r="AG172" s="94"/>
      <c r="AH172" s="92" t="str">
        <f t="shared" si="19"/>
        <v/>
      </c>
      <c r="AI172" s="93"/>
      <c r="AJ172" s="94"/>
      <c r="AK172" s="74" t="str">
        <f t="shared" si="20"/>
        <v/>
      </c>
      <c r="AL172" s="75"/>
      <c r="AM172" s="76"/>
      <c r="AN172" s="1"/>
      <c r="AO172" s="1"/>
    </row>
    <row r="173" spans="1:41" x14ac:dyDescent="0.4">
      <c r="A173" s="1"/>
      <c r="B173" s="66"/>
      <c r="C173" s="87"/>
      <c r="D173" s="83"/>
      <c r="E173" s="84"/>
      <c r="F173" s="84"/>
      <c r="G173" s="84"/>
      <c r="H173" s="84"/>
      <c r="I173" s="84"/>
      <c r="J173" s="84"/>
      <c r="K173" s="85"/>
      <c r="L173" s="83"/>
      <c r="M173" s="84"/>
      <c r="N173" s="84"/>
      <c r="O173" s="84"/>
      <c r="P173" s="84"/>
      <c r="Q173" s="84"/>
      <c r="R173" s="84"/>
      <c r="S173" s="84"/>
      <c r="T173" s="85"/>
      <c r="U173" s="74"/>
      <c r="V173" s="76"/>
      <c r="W173" s="66"/>
      <c r="X173" s="87"/>
      <c r="Y173" s="42"/>
      <c r="Z173" s="43"/>
      <c r="AA173" s="44"/>
      <c r="AB173" s="89" t="str">
        <f t="shared" si="18"/>
        <v/>
      </c>
      <c r="AC173" s="90"/>
      <c r="AD173" s="91"/>
      <c r="AE173" s="92"/>
      <c r="AF173" s="93"/>
      <c r="AG173" s="94"/>
      <c r="AH173" s="92" t="str">
        <f t="shared" si="19"/>
        <v/>
      </c>
      <c r="AI173" s="93"/>
      <c r="AJ173" s="94"/>
      <c r="AK173" s="74" t="str">
        <f t="shared" si="20"/>
        <v/>
      </c>
      <c r="AL173" s="75"/>
      <c r="AM173" s="76"/>
      <c r="AN173" s="1"/>
      <c r="AO173" s="1"/>
    </row>
    <row r="174" spans="1:41" x14ac:dyDescent="0.4">
      <c r="A174" s="1"/>
      <c r="B174" s="66"/>
      <c r="C174" s="87"/>
      <c r="D174" s="83"/>
      <c r="E174" s="84"/>
      <c r="F174" s="84"/>
      <c r="G174" s="84"/>
      <c r="H174" s="84"/>
      <c r="I174" s="84"/>
      <c r="J174" s="84"/>
      <c r="K174" s="85"/>
      <c r="L174" s="83"/>
      <c r="M174" s="84"/>
      <c r="N174" s="84"/>
      <c r="O174" s="84"/>
      <c r="P174" s="84"/>
      <c r="Q174" s="84"/>
      <c r="R174" s="84"/>
      <c r="S174" s="84"/>
      <c r="T174" s="85"/>
      <c r="U174" s="74"/>
      <c r="V174" s="76"/>
      <c r="W174" s="66"/>
      <c r="X174" s="87"/>
      <c r="Y174" s="42"/>
      <c r="Z174" s="43"/>
      <c r="AA174" s="44"/>
      <c r="AB174" s="89" t="str">
        <f t="shared" si="18"/>
        <v/>
      </c>
      <c r="AC174" s="90"/>
      <c r="AD174" s="91"/>
      <c r="AE174" s="92"/>
      <c r="AF174" s="93"/>
      <c r="AG174" s="94"/>
      <c r="AH174" s="92" t="str">
        <f t="shared" si="19"/>
        <v/>
      </c>
      <c r="AI174" s="93"/>
      <c r="AJ174" s="94"/>
      <c r="AK174" s="74" t="str">
        <f t="shared" si="20"/>
        <v/>
      </c>
      <c r="AL174" s="75"/>
      <c r="AM174" s="76"/>
      <c r="AN174" s="1"/>
      <c r="AO174" s="1"/>
    </row>
    <row r="175" spans="1:41" x14ac:dyDescent="0.4">
      <c r="A175" s="1"/>
      <c r="B175" s="66"/>
      <c r="C175" s="87"/>
      <c r="D175" s="83"/>
      <c r="E175" s="84"/>
      <c r="F175" s="84"/>
      <c r="G175" s="84"/>
      <c r="H175" s="84"/>
      <c r="I175" s="84"/>
      <c r="J175" s="84"/>
      <c r="K175" s="85"/>
      <c r="L175" s="83"/>
      <c r="M175" s="84"/>
      <c r="N175" s="84"/>
      <c r="O175" s="84"/>
      <c r="P175" s="84"/>
      <c r="Q175" s="84"/>
      <c r="R175" s="84"/>
      <c r="S175" s="84"/>
      <c r="T175" s="85"/>
      <c r="U175" s="74"/>
      <c r="V175" s="76"/>
      <c r="W175" s="66"/>
      <c r="X175" s="87"/>
      <c r="Y175" s="42"/>
      <c r="Z175" s="43"/>
      <c r="AA175" s="44"/>
      <c r="AB175" s="89" t="str">
        <f t="shared" si="18"/>
        <v/>
      </c>
      <c r="AC175" s="90"/>
      <c r="AD175" s="91"/>
      <c r="AE175" s="92"/>
      <c r="AF175" s="93"/>
      <c r="AG175" s="94"/>
      <c r="AH175" s="92" t="str">
        <f t="shared" si="19"/>
        <v/>
      </c>
      <c r="AI175" s="93"/>
      <c r="AJ175" s="94"/>
      <c r="AK175" s="74" t="str">
        <f t="shared" si="20"/>
        <v/>
      </c>
      <c r="AL175" s="75"/>
      <c r="AM175" s="76"/>
      <c r="AN175" s="1"/>
      <c r="AO175" s="1"/>
    </row>
    <row r="176" spans="1:41" x14ac:dyDescent="0.4">
      <c r="A176" s="1"/>
      <c r="B176" s="66"/>
      <c r="C176" s="87"/>
      <c r="D176" s="83"/>
      <c r="E176" s="84"/>
      <c r="F176" s="84"/>
      <c r="G176" s="84"/>
      <c r="H176" s="84"/>
      <c r="I176" s="84"/>
      <c r="J176" s="84"/>
      <c r="K176" s="85"/>
      <c r="L176" s="83"/>
      <c r="M176" s="84"/>
      <c r="N176" s="84"/>
      <c r="O176" s="84"/>
      <c r="P176" s="84"/>
      <c r="Q176" s="84"/>
      <c r="R176" s="84"/>
      <c r="S176" s="84"/>
      <c r="T176" s="85"/>
      <c r="U176" s="74"/>
      <c r="V176" s="76"/>
      <c r="W176" s="66"/>
      <c r="X176" s="87"/>
      <c r="Y176" s="42"/>
      <c r="Z176" s="43"/>
      <c r="AA176" s="44"/>
      <c r="AB176" s="89" t="str">
        <f t="shared" si="18"/>
        <v/>
      </c>
      <c r="AC176" s="90"/>
      <c r="AD176" s="91"/>
      <c r="AE176" s="92"/>
      <c r="AF176" s="93"/>
      <c r="AG176" s="94"/>
      <c r="AH176" s="92" t="str">
        <f t="shared" si="19"/>
        <v/>
      </c>
      <c r="AI176" s="93"/>
      <c r="AJ176" s="94"/>
      <c r="AK176" s="74" t="str">
        <f t="shared" si="20"/>
        <v/>
      </c>
      <c r="AL176" s="75"/>
      <c r="AM176" s="76"/>
      <c r="AN176" s="1"/>
      <c r="AO176" s="1"/>
    </row>
    <row r="177" spans="1:41" x14ac:dyDescent="0.4">
      <c r="A177" s="1"/>
      <c r="B177" s="66"/>
      <c r="C177" s="87"/>
      <c r="D177" s="83"/>
      <c r="E177" s="84"/>
      <c r="F177" s="84"/>
      <c r="G177" s="84"/>
      <c r="H177" s="84"/>
      <c r="I177" s="84"/>
      <c r="J177" s="84"/>
      <c r="K177" s="85"/>
      <c r="L177" s="83"/>
      <c r="M177" s="84"/>
      <c r="N177" s="84"/>
      <c r="O177" s="84"/>
      <c r="P177" s="84"/>
      <c r="Q177" s="84"/>
      <c r="R177" s="84"/>
      <c r="S177" s="84"/>
      <c r="T177" s="85"/>
      <c r="U177" s="74"/>
      <c r="V177" s="76"/>
      <c r="W177" s="66"/>
      <c r="X177" s="87"/>
      <c r="Y177" s="42"/>
      <c r="Z177" s="43"/>
      <c r="AA177" s="44"/>
      <c r="AB177" s="89" t="str">
        <f t="shared" si="18"/>
        <v/>
      </c>
      <c r="AC177" s="90"/>
      <c r="AD177" s="91"/>
      <c r="AE177" s="92"/>
      <c r="AF177" s="93"/>
      <c r="AG177" s="94"/>
      <c r="AH177" s="92" t="str">
        <f t="shared" si="19"/>
        <v/>
      </c>
      <c r="AI177" s="93"/>
      <c r="AJ177" s="94"/>
      <c r="AK177" s="74" t="str">
        <f t="shared" si="20"/>
        <v/>
      </c>
      <c r="AL177" s="75"/>
      <c r="AM177" s="76"/>
      <c r="AN177" s="1"/>
      <c r="AO177" s="1"/>
    </row>
    <row r="178" spans="1:41" x14ac:dyDescent="0.4">
      <c r="A178" s="1"/>
      <c r="B178" s="66"/>
      <c r="C178" s="87"/>
      <c r="D178" s="83"/>
      <c r="E178" s="84"/>
      <c r="F178" s="84"/>
      <c r="G178" s="84"/>
      <c r="H178" s="84"/>
      <c r="I178" s="84"/>
      <c r="J178" s="84"/>
      <c r="K178" s="85"/>
      <c r="L178" s="83"/>
      <c r="M178" s="84"/>
      <c r="N178" s="84"/>
      <c r="O178" s="84"/>
      <c r="P178" s="84"/>
      <c r="Q178" s="84"/>
      <c r="R178" s="84"/>
      <c r="S178" s="84"/>
      <c r="T178" s="85"/>
      <c r="U178" s="74"/>
      <c r="V178" s="76"/>
      <c r="W178" s="66"/>
      <c r="X178" s="87"/>
      <c r="Y178" s="42"/>
      <c r="Z178" s="43"/>
      <c r="AA178" s="44"/>
      <c r="AB178" s="89" t="str">
        <f t="shared" si="18"/>
        <v/>
      </c>
      <c r="AC178" s="90"/>
      <c r="AD178" s="91"/>
      <c r="AE178" s="92"/>
      <c r="AF178" s="93"/>
      <c r="AG178" s="94"/>
      <c r="AH178" s="92" t="str">
        <f t="shared" si="19"/>
        <v/>
      </c>
      <c r="AI178" s="93"/>
      <c r="AJ178" s="94"/>
      <c r="AK178" s="74" t="str">
        <f t="shared" si="20"/>
        <v/>
      </c>
      <c r="AL178" s="75"/>
      <c r="AM178" s="76"/>
      <c r="AN178" s="1"/>
      <c r="AO178" s="1"/>
    </row>
    <row r="179" spans="1:41" x14ac:dyDescent="0.4">
      <c r="A179" s="1"/>
      <c r="B179" s="66"/>
      <c r="C179" s="87"/>
      <c r="D179" s="83" t="s">
        <v>50</v>
      </c>
      <c r="E179" s="84"/>
      <c r="F179" s="84"/>
      <c r="G179" s="84"/>
      <c r="H179" s="84"/>
      <c r="I179" s="84"/>
      <c r="J179" s="84"/>
      <c r="K179" s="85"/>
      <c r="L179" s="83"/>
      <c r="M179" s="84"/>
      <c r="N179" s="84"/>
      <c r="O179" s="84"/>
      <c r="P179" s="84"/>
      <c r="Q179" s="84"/>
      <c r="R179" s="84"/>
      <c r="S179" s="84"/>
      <c r="T179" s="85"/>
      <c r="U179" s="74"/>
      <c r="V179" s="76"/>
      <c r="W179" s="66"/>
      <c r="X179" s="87"/>
      <c r="Y179" s="42"/>
      <c r="Z179" s="43"/>
      <c r="AA179" s="44"/>
      <c r="AB179" s="89">
        <f>SUM(AB162:AD178)</f>
        <v>47000</v>
      </c>
      <c r="AC179" s="90"/>
      <c r="AD179" s="91"/>
      <c r="AE179" s="92"/>
      <c r="AF179" s="93"/>
      <c r="AG179" s="94"/>
      <c r="AH179" s="92">
        <f>SUM(AH162:AJ178)</f>
        <v>36450</v>
      </c>
      <c r="AI179" s="93"/>
      <c r="AJ179" s="94"/>
      <c r="AK179" s="74" t="str">
        <f>IF(OR(AB179="",AH179=""),"",IF(AB179=0,0&amp;"%",TEXT(ROUND((AB179-AH179)/AB179*100,2),"0.00")&amp;"%"))</f>
        <v>22.45%</v>
      </c>
      <c r="AL179" s="75"/>
      <c r="AM179" s="76"/>
      <c r="AN179" s="1"/>
      <c r="AO179" s="1"/>
    </row>
    <row r="180" spans="1:4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</sheetData>
  <mergeCells count="1197">
    <mergeCell ref="Y179:AA179"/>
    <mergeCell ref="AB179:AD179"/>
    <mergeCell ref="AE179:AG179"/>
    <mergeCell ref="AH179:AJ179"/>
    <mergeCell ref="AK179:AM179"/>
    <mergeCell ref="B179:C179"/>
    <mergeCell ref="D179:K179"/>
    <mergeCell ref="L179:T179"/>
    <mergeCell ref="U179:V179"/>
    <mergeCell ref="W179:X179"/>
    <mergeCell ref="Y178:AA178"/>
    <mergeCell ref="AB178:AD178"/>
    <mergeCell ref="AE178:AG178"/>
    <mergeCell ref="AH178:AJ178"/>
    <mergeCell ref="AK178:AM178"/>
    <mergeCell ref="B178:C178"/>
    <mergeCell ref="D178:K178"/>
    <mergeCell ref="L178:T178"/>
    <mergeCell ref="U178:V178"/>
    <mergeCell ref="W178:X178"/>
    <mergeCell ref="Y177:AA177"/>
    <mergeCell ref="AB177:AD177"/>
    <mergeCell ref="AE177:AG177"/>
    <mergeCell ref="AH177:AJ177"/>
    <mergeCell ref="AK177:AM177"/>
    <mergeCell ref="B177:C177"/>
    <mergeCell ref="D177:K177"/>
    <mergeCell ref="L177:T177"/>
    <mergeCell ref="U177:V177"/>
    <mergeCell ref="W177:X177"/>
    <mergeCell ref="Y176:AA176"/>
    <mergeCell ref="AB176:AD176"/>
    <mergeCell ref="AE176:AG176"/>
    <mergeCell ref="AH176:AJ176"/>
    <mergeCell ref="AK176:AM176"/>
    <mergeCell ref="B176:C176"/>
    <mergeCell ref="D176:K176"/>
    <mergeCell ref="L176:T176"/>
    <mergeCell ref="U176:V176"/>
    <mergeCell ref="W176:X176"/>
    <mergeCell ref="Y175:AA175"/>
    <mergeCell ref="AB175:AD175"/>
    <mergeCell ref="AE175:AG175"/>
    <mergeCell ref="AH175:AJ175"/>
    <mergeCell ref="AK175:AM175"/>
    <mergeCell ref="B175:C175"/>
    <mergeCell ref="D175:K175"/>
    <mergeCell ref="L175:T175"/>
    <mergeCell ref="U175:V175"/>
    <mergeCell ref="W175:X175"/>
    <mergeCell ref="Y174:AA174"/>
    <mergeCell ref="AB174:AD174"/>
    <mergeCell ref="AE174:AG174"/>
    <mergeCell ref="AH174:AJ174"/>
    <mergeCell ref="AK174:AM174"/>
    <mergeCell ref="B174:C174"/>
    <mergeCell ref="D174:K174"/>
    <mergeCell ref="L174:T174"/>
    <mergeCell ref="U174:V174"/>
    <mergeCell ref="W174:X174"/>
    <mergeCell ref="Y173:AA173"/>
    <mergeCell ref="AB173:AD173"/>
    <mergeCell ref="AE173:AG173"/>
    <mergeCell ref="AH173:AJ173"/>
    <mergeCell ref="AK173:AM173"/>
    <mergeCell ref="B173:C173"/>
    <mergeCell ref="D173:K173"/>
    <mergeCell ref="L173:T173"/>
    <mergeCell ref="U173:V173"/>
    <mergeCell ref="W173:X173"/>
    <mergeCell ref="Y172:AA172"/>
    <mergeCell ref="AB172:AD172"/>
    <mergeCell ref="AE172:AG172"/>
    <mergeCell ref="AH172:AJ172"/>
    <mergeCell ref="AK172:AM172"/>
    <mergeCell ref="B172:C172"/>
    <mergeCell ref="D172:K172"/>
    <mergeCell ref="L172:T172"/>
    <mergeCell ref="U172:V172"/>
    <mergeCell ref="W172:X172"/>
    <mergeCell ref="Y171:AA171"/>
    <mergeCell ref="AB171:AD171"/>
    <mergeCell ref="AE171:AG171"/>
    <mergeCell ref="AH171:AJ171"/>
    <mergeCell ref="AK171:AM171"/>
    <mergeCell ref="B171:C171"/>
    <mergeCell ref="D171:K171"/>
    <mergeCell ref="L171:T171"/>
    <mergeCell ref="U171:V171"/>
    <mergeCell ref="W171:X171"/>
    <mergeCell ref="Y170:AA170"/>
    <mergeCell ref="AB170:AD170"/>
    <mergeCell ref="AE170:AG170"/>
    <mergeCell ref="AH170:AJ170"/>
    <mergeCell ref="AK170:AM170"/>
    <mergeCell ref="B170:C170"/>
    <mergeCell ref="D170:K170"/>
    <mergeCell ref="L170:T170"/>
    <mergeCell ref="U170:V170"/>
    <mergeCell ref="W170:X170"/>
    <mergeCell ref="Y169:AA169"/>
    <mergeCell ref="AB169:AD169"/>
    <mergeCell ref="AE169:AG169"/>
    <mergeCell ref="AH169:AJ169"/>
    <mergeCell ref="AK169:AM169"/>
    <mergeCell ref="B169:C169"/>
    <mergeCell ref="D169:K169"/>
    <mergeCell ref="L169:T169"/>
    <mergeCell ref="U169:V169"/>
    <mergeCell ref="W169:X169"/>
    <mergeCell ref="Y168:AA168"/>
    <mergeCell ref="AB168:AD168"/>
    <mergeCell ref="AE168:AG168"/>
    <mergeCell ref="AH168:AJ168"/>
    <mergeCell ref="AK168:AM168"/>
    <mergeCell ref="B168:C168"/>
    <mergeCell ref="D168:K168"/>
    <mergeCell ref="L168:T168"/>
    <mergeCell ref="U168:V168"/>
    <mergeCell ref="W168:X168"/>
    <mergeCell ref="Y167:AA167"/>
    <mergeCell ref="AB167:AD167"/>
    <mergeCell ref="AE167:AG167"/>
    <mergeCell ref="AH167:AJ167"/>
    <mergeCell ref="AK167:AM167"/>
    <mergeCell ref="B167:C167"/>
    <mergeCell ref="D167:K167"/>
    <mergeCell ref="L167:T167"/>
    <mergeCell ref="U167:V167"/>
    <mergeCell ref="W167:X167"/>
    <mergeCell ref="Y166:AA166"/>
    <mergeCell ref="AB166:AD166"/>
    <mergeCell ref="AE166:AG166"/>
    <mergeCell ref="AH166:AJ166"/>
    <mergeCell ref="AK166:AM166"/>
    <mergeCell ref="B166:C166"/>
    <mergeCell ref="D166:K166"/>
    <mergeCell ref="L166:T166"/>
    <mergeCell ref="U166:V166"/>
    <mergeCell ref="W166:X166"/>
    <mergeCell ref="Y165:AA165"/>
    <mergeCell ref="AB165:AD165"/>
    <mergeCell ref="AE165:AG165"/>
    <mergeCell ref="AH165:AJ165"/>
    <mergeCell ref="AK165:AM165"/>
    <mergeCell ref="B165:C165"/>
    <mergeCell ref="D165:K165"/>
    <mergeCell ref="L165:T165"/>
    <mergeCell ref="U165:V165"/>
    <mergeCell ref="W165:X165"/>
    <mergeCell ref="Y164:AA164"/>
    <mergeCell ref="AB164:AD164"/>
    <mergeCell ref="AE164:AG164"/>
    <mergeCell ref="AH164:AJ164"/>
    <mergeCell ref="AK164:AM164"/>
    <mergeCell ref="B164:C164"/>
    <mergeCell ref="D164:K164"/>
    <mergeCell ref="L164:T164"/>
    <mergeCell ref="U164:V164"/>
    <mergeCell ref="W164:X164"/>
    <mergeCell ref="Y163:AA163"/>
    <mergeCell ref="AB163:AD163"/>
    <mergeCell ref="AE163:AG163"/>
    <mergeCell ref="AH163:AJ163"/>
    <mergeCell ref="AK163:AM163"/>
    <mergeCell ref="B163:C163"/>
    <mergeCell ref="D163:K163"/>
    <mergeCell ref="L163:T163"/>
    <mergeCell ref="U163:V163"/>
    <mergeCell ref="W163:X163"/>
    <mergeCell ref="B161:AM161"/>
    <mergeCell ref="B162:C162"/>
    <mergeCell ref="D162:K162"/>
    <mergeCell ref="L162:T162"/>
    <mergeCell ref="U162:V162"/>
    <mergeCell ref="W162:X162"/>
    <mergeCell ref="Y162:AA162"/>
    <mergeCell ref="AB162:AD162"/>
    <mergeCell ref="AE162:AG162"/>
    <mergeCell ref="AH162:AJ162"/>
    <mergeCell ref="AK162:AM162"/>
    <mergeCell ref="B160:C160"/>
    <mergeCell ref="D160:K160"/>
    <mergeCell ref="L160:T160"/>
    <mergeCell ref="U160:V160"/>
    <mergeCell ref="W160:X160"/>
    <mergeCell ref="Y160:AA160"/>
    <mergeCell ref="AB160:AD160"/>
    <mergeCell ref="AE160:AG160"/>
    <mergeCell ref="AH160:AJ160"/>
    <mergeCell ref="AK160:AM160"/>
    <mergeCell ref="AK153:AM153"/>
    <mergeCell ref="H10:J10"/>
    <mergeCell ref="K10:M10"/>
    <mergeCell ref="AK148:AM148"/>
    <mergeCell ref="AK149:AM149"/>
    <mergeCell ref="AK150:AM150"/>
    <mergeCell ref="AK151:AM151"/>
    <mergeCell ref="AK152:AM152"/>
    <mergeCell ref="AH150:AJ150"/>
    <mergeCell ref="AH151:AJ151"/>
    <mergeCell ref="AH152:AJ152"/>
    <mergeCell ref="AH153:AJ153"/>
    <mergeCell ref="AK136:AM136"/>
    <mergeCell ref="AK137:AM137"/>
    <mergeCell ref="AK138:AM138"/>
    <mergeCell ref="AK139:AM139"/>
    <mergeCell ref="AK140:AM140"/>
    <mergeCell ref="AK141:AM141"/>
    <mergeCell ref="AK142:AM142"/>
    <mergeCell ref="AK143:AM143"/>
    <mergeCell ref="AK144:AM144"/>
    <mergeCell ref="AK145:AM145"/>
    <mergeCell ref="AK146:AM146"/>
    <mergeCell ref="AK147:AM147"/>
    <mergeCell ref="AH145:AJ145"/>
    <mergeCell ref="AH146:AJ146"/>
    <mergeCell ref="AH147:AJ147"/>
    <mergeCell ref="AH148:AJ148"/>
    <mergeCell ref="AH149:AJ149"/>
    <mergeCell ref="AH140:AJ140"/>
    <mergeCell ref="AH141:AJ141"/>
    <mergeCell ref="AH142:AJ142"/>
    <mergeCell ref="AH143:AJ143"/>
    <mergeCell ref="AH144:AJ144"/>
    <mergeCell ref="AE149:AG149"/>
    <mergeCell ref="AE150:AG150"/>
    <mergeCell ref="AE151:AG151"/>
    <mergeCell ref="AE152:AG152"/>
    <mergeCell ref="AE153:AG153"/>
    <mergeCell ref="AB151:AD151"/>
    <mergeCell ref="AB152:AD152"/>
    <mergeCell ref="AB153:AD153"/>
    <mergeCell ref="AE136:AG136"/>
    <mergeCell ref="AE137:AG137"/>
    <mergeCell ref="AE138:AG138"/>
    <mergeCell ref="AE139:AG139"/>
    <mergeCell ref="AE140:AG140"/>
    <mergeCell ref="AE141:AG141"/>
    <mergeCell ref="AE142:AG142"/>
    <mergeCell ref="AE143:AG143"/>
    <mergeCell ref="AE144:AG144"/>
    <mergeCell ref="AE145:AG145"/>
    <mergeCell ref="AE146:AG146"/>
    <mergeCell ref="AE147:AG147"/>
    <mergeCell ref="AE148:AG148"/>
    <mergeCell ref="AB137:AD137"/>
    <mergeCell ref="AB138:AD138"/>
    <mergeCell ref="AB139:AD139"/>
    <mergeCell ref="AB140:AD140"/>
    <mergeCell ref="AB141:AD141"/>
    <mergeCell ref="AB142:AD142"/>
    <mergeCell ref="AB143:AD143"/>
    <mergeCell ref="AB144:AD144"/>
    <mergeCell ref="AB145:AD145"/>
    <mergeCell ref="AB146:AD146"/>
    <mergeCell ref="AB147:AD147"/>
    <mergeCell ref="AB148:AD148"/>
    <mergeCell ref="AB149:AD149"/>
    <mergeCell ref="AB150:AD150"/>
    <mergeCell ref="Y148:AA148"/>
    <mergeCell ref="Y149:AA149"/>
    <mergeCell ref="Y150:AA150"/>
    <mergeCell ref="W150:X150"/>
    <mergeCell ref="W151:X151"/>
    <mergeCell ref="W152:X152"/>
    <mergeCell ref="W153:X153"/>
    <mergeCell ref="Y136:AA136"/>
    <mergeCell ref="Y137:AA137"/>
    <mergeCell ref="Y138:AA138"/>
    <mergeCell ref="Y139:AA139"/>
    <mergeCell ref="Y140:AA140"/>
    <mergeCell ref="Y141:AA141"/>
    <mergeCell ref="Y142:AA142"/>
    <mergeCell ref="Y143:AA143"/>
    <mergeCell ref="Y144:AA144"/>
    <mergeCell ref="Y145:AA145"/>
    <mergeCell ref="Y146:AA146"/>
    <mergeCell ref="Y147:AA147"/>
    <mergeCell ref="W145:X145"/>
    <mergeCell ref="W146:X146"/>
    <mergeCell ref="W147:X147"/>
    <mergeCell ref="W148:X148"/>
    <mergeCell ref="W149:X149"/>
    <mergeCell ref="W140:X140"/>
    <mergeCell ref="W141:X141"/>
    <mergeCell ref="W142:X142"/>
    <mergeCell ref="W143:X143"/>
    <mergeCell ref="W144:X144"/>
    <mergeCell ref="Y153:AA153"/>
    <mergeCell ref="Y151:AA151"/>
    <mergeCell ref="U153:V153"/>
    <mergeCell ref="L151:T151"/>
    <mergeCell ref="L152:T152"/>
    <mergeCell ref="L153:T153"/>
    <mergeCell ref="U136:V136"/>
    <mergeCell ref="U137:V137"/>
    <mergeCell ref="U138:V138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48:V148"/>
    <mergeCell ref="L140:T140"/>
    <mergeCell ref="L141:T141"/>
    <mergeCell ref="L142:T142"/>
    <mergeCell ref="L143:T143"/>
    <mergeCell ref="L144:T144"/>
    <mergeCell ref="L145:T145"/>
    <mergeCell ref="L146:T146"/>
    <mergeCell ref="L147:T147"/>
    <mergeCell ref="L148:T148"/>
    <mergeCell ref="L149:T149"/>
    <mergeCell ref="L150:T150"/>
    <mergeCell ref="D142:K142"/>
    <mergeCell ref="D143:K143"/>
    <mergeCell ref="D144:K144"/>
    <mergeCell ref="D145:K145"/>
    <mergeCell ref="D146:K146"/>
    <mergeCell ref="D147:K147"/>
    <mergeCell ref="B145:C145"/>
    <mergeCell ref="B146:C146"/>
    <mergeCell ref="B147:C147"/>
    <mergeCell ref="B148:C148"/>
    <mergeCell ref="B149:C149"/>
    <mergeCell ref="B140:C140"/>
    <mergeCell ref="B141:C141"/>
    <mergeCell ref="Y152:AA152"/>
    <mergeCell ref="B142:C142"/>
    <mergeCell ref="B143:C143"/>
    <mergeCell ref="B144:C144"/>
    <mergeCell ref="D153:K153"/>
    <mergeCell ref="B135:AM135"/>
    <mergeCell ref="B136:C136"/>
    <mergeCell ref="B137:C137"/>
    <mergeCell ref="B138:C138"/>
    <mergeCell ref="B139:C139"/>
    <mergeCell ref="W136:X136"/>
    <mergeCell ref="W137:X137"/>
    <mergeCell ref="W138:X138"/>
    <mergeCell ref="W139:X139"/>
    <mergeCell ref="AH136:AJ136"/>
    <mergeCell ref="AH137:AJ137"/>
    <mergeCell ref="AH138:AJ138"/>
    <mergeCell ref="AH139:AJ139"/>
    <mergeCell ref="L139:T139"/>
    <mergeCell ref="D148:K148"/>
    <mergeCell ref="D149:K149"/>
    <mergeCell ref="D150:K150"/>
    <mergeCell ref="D151:K151"/>
    <mergeCell ref="D152:K152"/>
    <mergeCell ref="U149:V149"/>
    <mergeCell ref="U150:V150"/>
    <mergeCell ref="U151:V151"/>
    <mergeCell ref="U152:V152"/>
    <mergeCell ref="B150:C150"/>
    <mergeCell ref="B151:C151"/>
    <mergeCell ref="B152:C152"/>
    <mergeCell ref="B153:C153"/>
    <mergeCell ref="D136:K136"/>
    <mergeCell ref="D139:K139"/>
    <mergeCell ref="D140:K140"/>
    <mergeCell ref="D141:K141"/>
    <mergeCell ref="B134:C134"/>
    <mergeCell ref="D134:K134"/>
    <mergeCell ref="L134:T134"/>
    <mergeCell ref="U134:V134"/>
    <mergeCell ref="W134:X134"/>
    <mergeCell ref="Y134:AA134"/>
    <mergeCell ref="AB134:AD134"/>
    <mergeCell ref="AE134:AG134"/>
    <mergeCell ref="AH134:AJ134"/>
    <mergeCell ref="AK134:AM134"/>
    <mergeCell ref="Y127:AA127"/>
    <mergeCell ref="D127:K127"/>
    <mergeCell ref="L136:T136"/>
    <mergeCell ref="L137:T137"/>
    <mergeCell ref="L138:T138"/>
    <mergeCell ref="AB136:AD136"/>
    <mergeCell ref="D137:K137"/>
    <mergeCell ref="D138:K138"/>
    <mergeCell ref="AK122:AM122"/>
    <mergeCell ref="AK123:AM123"/>
    <mergeCell ref="AK124:AM124"/>
    <mergeCell ref="AK125:AM125"/>
    <mergeCell ref="AK126:AM126"/>
    <mergeCell ref="AH124:AJ124"/>
    <mergeCell ref="AH125:AJ125"/>
    <mergeCell ref="AH126:AJ126"/>
    <mergeCell ref="AH127:AJ127"/>
    <mergeCell ref="AK110:AM110"/>
    <mergeCell ref="AK111:AM111"/>
    <mergeCell ref="AK112:AM112"/>
    <mergeCell ref="AK113:AM113"/>
    <mergeCell ref="AK114:AM114"/>
    <mergeCell ref="AK115:AM115"/>
    <mergeCell ref="AK116:AM116"/>
    <mergeCell ref="AK117:AM117"/>
    <mergeCell ref="AK118:AM118"/>
    <mergeCell ref="AK119:AM119"/>
    <mergeCell ref="AK120:AM120"/>
    <mergeCell ref="AK121:AM121"/>
    <mergeCell ref="AH119:AJ119"/>
    <mergeCell ref="AH120:AJ120"/>
    <mergeCell ref="AH121:AJ121"/>
    <mergeCell ref="AH122:AJ122"/>
    <mergeCell ref="AH123:AJ123"/>
    <mergeCell ref="AH114:AJ114"/>
    <mergeCell ref="AH115:AJ115"/>
    <mergeCell ref="AH116:AJ116"/>
    <mergeCell ref="AH117:AJ117"/>
    <mergeCell ref="AH118:AJ118"/>
    <mergeCell ref="AK127:AM127"/>
    <mergeCell ref="AE123:AG123"/>
    <mergeCell ref="AE124:AG124"/>
    <mergeCell ref="AE125:AG125"/>
    <mergeCell ref="AE126:AG126"/>
    <mergeCell ref="AE127:AG127"/>
    <mergeCell ref="AB125:AD125"/>
    <mergeCell ref="AB126:AD126"/>
    <mergeCell ref="AB127:AD127"/>
    <mergeCell ref="AE110:AG110"/>
    <mergeCell ref="AE111:AG111"/>
    <mergeCell ref="AE112:AG112"/>
    <mergeCell ref="AE113:AG113"/>
    <mergeCell ref="AE114:AG114"/>
    <mergeCell ref="AE115:AG115"/>
    <mergeCell ref="AE116:AG116"/>
    <mergeCell ref="AE117:AG117"/>
    <mergeCell ref="AE118:AG118"/>
    <mergeCell ref="AE119:AG119"/>
    <mergeCell ref="AE120:AG120"/>
    <mergeCell ref="AE121:AG121"/>
    <mergeCell ref="AE122:AG122"/>
    <mergeCell ref="AB110:AD110"/>
    <mergeCell ref="AB111:AD111"/>
    <mergeCell ref="AB112:AD112"/>
    <mergeCell ref="AB113:AD113"/>
    <mergeCell ref="AB114:AD114"/>
    <mergeCell ref="AB115:AD115"/>
    <mergeCell ref="AB116:AD116"/>
    <mergeCell ref="AB117:AD117"/>
    <mergeCell ref="AB118:AD118"/>
    <mergeCell ref="AB119:AD119"/>
    <mergeCell ref="AB120:AD120"/>
    <mergeCell ref="AB124:AD124"/>
    <mergeCell ref="Y122:AA122"/>
    <mergeCell ref="Y123:AA123"/>
    <mergeCell ref="Y124:AA124"/>
    <mergeCell ref="Y125:AA125"/>
    <mergeCell ref="Y126:AA126"/>
    <mergeCell ref="W124:X124"/>
    <mergeCell ref="W125:X125"/>
    <mergeCell ref="W126:X126"/>
    <mergeCell ref="W127:X127"/>
    <mergeCell ref="Y110:AA110"/>
    <mergeCell ref="Y111:AA111"/>
    <mergeCell ref="Y112:AA112"/>
    <mergeCell ref="Y113:AA113"/>
    <mergeCell ref="Y114:AA114"/>
    <mergeCell ref="Y115:AA115"/>
    <mergeCell ref="Y116:AA116"/>
    <mergeCell ref="Y117:AA117"/>
    <mergeCell ref="Y118:AA118"/>
    <mergeCell ref="Y119:AA119"/>
    <mergeCell ref="Y120:AA120"/>
    <mergeCell ref="Y121:AA121"/>
    <mergeCell ref="W119:X119"/>
    <mergeCell ref="W120:X120"/>
    <mergeCell ref="W121:X121"/>
    <mergeCell ref="W122:X122"/>
    <mergeCell ref="W123:X123"/>
    <mergeCell ref="W114:X114"/>
    <mergeCell ref="W115:X115"/>
    <mergeCell ref="AB122:AD122"/>
    <mergeCell ref="AB123:AD123"/>
    <mergeCell ref="U124:V124"/>
    <mergeCell ref="U125:V125"/>
    <mergeCell ref="U126:V126"/>
    <mergeCell ref="U127:V127"/>
    <mergeCell ref="L125:T125"/>
    <mergeCell ref="L126:T126"/>
    <mergeCell ref="L127:T127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L110:T110"/>
    <mergeCell ref="L111:T111"/>
    <mergeCell ref="L112:T112"/>
    <mergeCell ref="L113:T113"/>
    <mergeCell ref="L114:T114"/>
    <mergeCell ref="L115:T115"/>
    <mergeCell ref="L116:T116"/>
    <mergeCell ref="L117:T117"/>
    <mergeCell ref="L124:T124"/>
    <mergeCell ref="L122:T122"/>
    <mergeCell ref="L123:T123"/>
    <mergeCell ref="U123:V123"/>
    <mergeCell ref="D122:K122"/>
    <mergeCell ref="D123:K123"/>
    <mergeCell ref="D124:K124"/>
    <mergeCell ref="D125:K125"/>
    <mergeCell ref="D126:K126"/>
    <mergeCell ref="B124:C124"/>
    <mergeCell ref="B125:C125"/>
    <mergeCell ref="B126:C126"/>
    <mergeCell ref="B127:C127"/>
    <mergeCell ref="D110:K110"/>
    <mergeCell ref="D111:K111"/>
    <mergeCell ref="D112:K112"/>
    <mergeCell ref="D113:K113"/>
    <mergeCell ref="D114:K114"/>
    <mergeCell ref="D115:K115"/>
    <mergeCell ref="D116:K116"/>
    <mergeCell ref="D117:K117"/>
    <mergeCell ref="D118:K118"/>
    <mergeCell ref="D119:K119"/>
    <mergeCell ref="D120:K120"/>
    <mergeCell ref="D121:K121"/>
    <mergeCell ref="B119:C119"/>
    <mergeCell ref="B120:C120"/>
    <mergeCell ref="B121:C121"/>
    <mergeCell ref="B122:C122"/>
    <mergeCell ref="B123:C123"/>
    <mergeCell ref="B114:C114"/>
    <mergeCell ref="B115:C115"/>
    <mergeCell ref="B116:C116"/>
    <mergeCell ref="B117:C117"/>
    <mergeCell ref="B118:C118"/>
    <mergeCell ref="B109:AM109"/>
    <mergeCell ref="B110:C110"/>
    <mergeCell ref="B111:C111"/>
    <mergeCell ref="B112:C112"/>
    <mergeCell ref="B113:C113"/>
    <mergeCell ref="W110:X110"/>
    <mergeCell ref="W111:X111"/>
    <mergeCell ref="W112:X112"/>
    <mergeCell ref="W113:X113"/>
    <mergeCell ref="AH110:AJ110"/>
    <mergeCell ref="AH111:AJ111"/>
    <mergeCell ref="AH112:AJ112"/>
    <mergeCell ref="AH113:AJ113"/>
    <mergeCell ref="L118:T118"/>
    <mergeCell ref="L119:T119"/>
    <mergeCell ref="L120:T120"/>
    <mergeCell ref="L121:T121"/>
    <mergeCell ref="W116:X116"/>
    <mergeCell ref="W117:X117"/>
    <mergeCell ref="W118:X118"/>
    <mergeCell ref="AB121:AD121"/>
    <mergeCell ref="AE85:AG85"/>
    <mergeCell ref="AE86:AG86"/>
    <mergeCell ref="AE98:AG98"/>
    <mergeCell ref="Y108:AA108"/>
    <mergeCell ref="AB108:AD108"/>
    <mergeCell ref="AE108:AG108"/>
    <mergeCell ref="AH108:AJ108"/>
    <mergeCell ref="AK108:AM108"/>
    <mergeCell ref="B108:C108"/>
    <mergeCell ref="D108:K108"/>
    <mergeCell ref="L108:T108"/>
    <mergeCell ref="U108:V108"/>
    <mergeCell ref="W108:X108"/>
    <mergeCell ref="AK99:AM99"/>
    <mergeCell ref="AK100:AM100"/>
    <mergeCell ref="AK101:AM101"/>
    <mergeCell ref="AH101:AJ101"/>
    <mergeCell ref="AH99:AJ99"/>
    <mergeCell ref="AH100:AJ100"/>
    <mergeCell ref="AB101:AD101"/>
    <mergeCell ref="AB100:AD100"/>
    <mergeCell ref="Y101:AA101"/>
    <mergeCell ref="D101:K101"/>
    <mergeCell ref="AE100:AG100"/>
    <mergeCell ref="AE101:AG101"/>
    <mergeCell ref="AE99:AG99"/>
    <mergeCell ref="W101:X101"/>
    <mergeCell ref="AK85:AM85"/>
    <mergeCell ref="AK86:AM86"/>
    <mergeCell ref="AK87:AM87"/>
    <mergeCell ref="AK88:AM88"/>
    <mergeCell ref="AK89:AM89"/>
    <mergeCell ref="AK90:AM90"/>
    <mergeCell ref="AK91:AM91"/>
    <mergeCell ref="AK92:AM92"/>
    <mergeCell ref="AK93:AM93"/>
    <mergeCell ref="AK94:AM94"/>
    <mergeCell ref="AK95:AM95"/>
    <mergeCell ref="AK96:AM96"/>
    <mergeCell ref="AK97:AM97"/>
    <mergeCell ref="AK98:AM98"/>
    <mergeCell ref="AB90:AD90"/>
    <mergeCell ref="AB91:AD91"/>
    <mergeCell ref="AB92:AD92"/>
    <mergeCell ref="AB93:AD93"/>
    <mergeCell ref="AB94:AD94"/>
    <mergeCell ref="AB95:AD95"/>
    <mergeCell ref="AE97:AG97"/>
    <mergeCell ref="AB88:AD88"/>
    <mergeCell ref="AB89:AD89"/>
    <mergeCell ref="AH97:AJ97"/>
    <mergeCell ref="AH98:AJ98"/>
    <mergeCell ref="AH86:AJ86"/>
    <mergeCell ref="AH87:AJ87"/>
    <mergeCell ref="AH88:AJ88"/>
    <mergeCell ref="AH89:AJ89"/>
    <mergeCell ref="AH90:AJ90"/>
    <mergeCell ref="AH91:AJ91"/>
    <mergeCell ref="AH92:AJ92"/>
    <mergeCell ref="AH93:AJ93"/>
    <mergeCell ref="AH94:AJ94"/>
    <mergeCell ref="AH95:AJ95"/>
    <mergeCell ref="AH96:AJ96"/>
    <mergeCell ref="AE87:AG87"/>
    <mergeCell ref="AE88:AG88"/>
    <mergeCell ref="AE89:AG89"/>
    <mergeCell ref="AE90:AG90"/>
    <mergeCell ref="AE91:AG91"/>
    <mergeCell ref="AE92:AG92"/>
    <mergeCell ref="AE93:AG93"/>
    <mergeCell ref="AE94:AG94"/>
    <mergeCell ref="AE95:AG95"/>
    <mergeCell ref="AE96:AG96"/>
    <mergeCell ref="Y98:AA98"/>
    <mergeCell ref="Y99:AA99"/>
    <mergeCell ref="Y100:AA100"/>
    <mergeCell ref="W98:X98"/>
    <mergeCell ref="W99:X99"/>
    <mergeCell ref="W100:X100"/>
    <mergeCell ref="AB96:AD96"/>
    <mergeCell ref="AB97:AD97"/>
    <mergeCell ref="AB98:AD98"/>
    <mergeCell ref="AB99:AD99"/>
    <mergeCell ref="Y84:AA84"/>
    <mergeCell ref="Y85:AA85"/>
    <mergeCell ref="Y86:AA86"/>
    <mergeCell ref="Y87:AA87"/>
    <mergeCell ref="Y88:AA88"/>
    <mergeCell ref="Y89:AA89"/>
    <mergeCell ref="Y90:AA90"/>
    <mergeCell ref="Y91:AA91"/>
    <mergeCell ref="Y92:AA92"/>
    <mergeCell ref="Y93:AA93"/>
    <mergeCell ref="Y94:AA94"/>
    <mergeCell ref="Y95:AA95"/>
    <mergeCell ref="W93:X93"/>
    <mergeCell ref="W94:X94"/>
    <mergeCell ref="W95:X95"/>
    <mergeCell ref="W96:X96"/>
    <mergeCell ref="W97:X97"/>
    <mergeCell ref="W88:X88"/>
    <mergeCell ref="W89:X89"/>
    <mergeCell ref="W90:X90"/>
    <mergeCell ref="W91:X91"/>
    <mergeCell ref="W92:X92"/>
    <mergeCell ref="Y96:AA96"/>
    <mergeCell ref="Y97:AA97"/>
    <mergeCell ref="U97:V97"/>
    <mergeCell ref="U98:V98"/>
    <mergeCell ref="U99:V99"/>
    <mergeCell ref="U100:V100"/>
    <mergeCell ref="U101:V101"/>
    <mergeCell ref="L99:T99"/>
    <mergeCell ref="L100:T100"/>
    <mergeCell ref="L101:T101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L84:T84"/>
    <mergeCell ref="L85:T85"/>
    <mergeCell ref="L86:T86"/>
    <mergeCell ref="L87:T87"/>
    <mergeCell ref="L88:T88"/>
    <mergeCell ref="L89:T89"/>
    <mergeCell ref="L90:T90"/>
    <mergeCell ref="L91:T91"/>
    <mergeCell ref="L92:T92"/>
    <mergeCell ref="L93:T93"/>
    <mergeCell ref="L94:T94"/>
    <mergeCell ref="L95:T95"/>
    <mergeCell ref="L96:T96"/>
    <mergeCell ref="L97:T97"/>
    <mergeCell ref="L98:T98"/>
    <mergeCell ref="D96:K96"/>
    <mergeCell ref="D97:K97"/>
    <mergeCell ref="D98:K98"/>
    <mergeCell ref="D99:K99"/>
    <mergeCell ref="D100:K100"/>
    <mergeCell ref="B98:C98"/>
    <mergeCell ref="B99:C99"/>
    <mergeCell ref="B100:C100"/>
    <mergeCell ref="B101:C101"/>
    <mergeCell ref="D84:K84"/>
    <mergeCell ref="D85:K85"/>
    <mergeCell ref="D86:K86"/>
    <mergeCell ref="D87:K87"/>
    <mergeCell ref="D88:K88"/>
    <mergeCell ref="D89:K89"/>
    <mergeCell ref="D90:K90"/>
    <mergeCell ref="D91:K91"/>
    <mergeCell ref="D92:K92"/>
    <mergeCell ref="D93:K93"/>
    <mergeCell ref="D94:K94"/>
    <mergeCell ref="D95:K95"/>
    <mergeCell ref="B93:C93"/>
    <mergeCell ref="B94:C94"/>
    <mergeCell ref="B95:C95"/>
    <mergeCell ref="B96:C96"/>
    <mergeCell ref="B97:C97"/>
    <mergeCell ref="B88:C88"/>
    <mergeCell ref="B89:C89"/>
    <mergeCell ref="B90:C90"/>
    <mergeCell ref="B91:C91"/>
    <mergeCell ref="B92:C92"/>
    <mergeCell ref="B83:AM83"/>
    <mergeCell ref="B84:C84"/>
    <mergeCell ref="B85:C85"/>
    <mergeCell ref="B86:C86"/>
    <mergeCell ref="B87:C87"/>
    <mergeCell ref="W84:X84"/>
    <mergeCell ref="W85:X85"/>
    <mergeCell ref="W86:X86"/>
    <mergeCell ref="W87:X87"/>
    <mergeCell ref="B82:C82"/>
    <mergeCell ref="D82:K82"/>
    <mergeCell ref="L82:T82"/>
    <mergeCell ref="U82:V82"/>
    <mergeCell ref="W82:X82"/>
    <mergeCell ref="Y82:AA82"/>
    <mergeCell ref="AB82:AD82"/>
    <mergeCell ref="AE82:AG82"/>
    <mergeCell ref="AH82:AJ82"/>
    <mergeCell ref="AK82:AM82"/>
    <mergeCell ref="AB84:AD84"/>
    <mergeCell ref="AE84:AG84"/>
    <mergeCell ref="AH84:AJ84"/>
    <mergeCell ref="AK84:AM84"/>
    <mergeCell ref="AB85:AD85"/>
    <mergeCell ref="AB86:AD86"/>
    <mergeCell ref="AB87:AD87"/>
    <mergeCell ref="AH85:AJ85"/>
    <mergeCell ref="AE71:AG71"/>
    <mergeCell ref="AE72:AG72"/>
    <mergeCell ref="AK71:AM71"/>
    <mergeCell ref="AK72:AM72"/>
    <mergeCell ref="AK73:AM73"/>
    <mergeCell ref="AK74:AM74"/>
    <mergeCell ref="AK75:AM75"/>
    <mergeCell ref="AK66:AM66"/>
    <mergeCell ref="AK67:AM67"/>
    <mergeCell ref="AK68:AM68"/>
    <mergeCell ref="AK69:AM69"/>
    <mergeCell ref="AK70:AM70"/>
    <mergeCell ref="AK61:AM61"/>
    <mergeCell ref="AK62:AM62"/>
    <mergeCell ref="AK63:AM63"/>
    <mergeCell ref="AK64:AM64"/>
    <mergeCell ref="AK65:AM65"/>
    <mergeCell ref="AH71:AJ71"/>
    <mergeCell ref="AH72:AJ72"/>
    <mergeCell ref="AH73:AJ73"/>
    <mergeCell ref="AH74:AJ74"/>
    <mergeCell ref="AH75:AJ75"/>
    <mergeCell ref="Y65:AA65"/>
    <mergeCell ref="Y66:AA66"/>
    <mergeCell ref="AE73:AG73"/>
    <mergeCell ref="AE74:AG74"/>
    <mergeCell ref="AE75:AG75"/>
    <mergeCell ref="AH58:AJ58"/>
    <mergeCell ref="AH59:AJ59"/>
    <mergeCell ref="AH60:AJ60"/>
    <mergeCell ref="AH61:AJ61"/>
    <mergeCell ref="AH62:AJ62"/>
    <mergeCell ref="AH63:AJ63"/>
    <mergeCell ref="AH64:AJ64"/>
    <mergeCell ref="AH65:AJ65"/>
    <mergeCell ref="AH66:AJ66"/>
    <mergeCell ref="AH67:AJ67"/>
    <mergeCell ref="AH68:AJ68"/>
    <mergeCell ref="AH69:AJ69"/>
    <mergeCell ref="AH70:AJ70"/>
    <mergeCell ref="AB75:AD75"/>
    <mergeCell ref="AE58:AG58"/>
    <mergeCell ref="AE59:AG59"/>
    <mergeCell ref="AE60:AG60"/>
    <mergeCell ref="AE61:AG61"/>
    <mergeCell ref="AE62:AG62"/>
    <mergeCell ref="AE63:AG63"/>
    <mergeCell ref="AE64:AG64"/>
    <mergeCell ref="AE65:AG65"/>
    <mergeCell ref="AE66:AG66"/>
    <mergeCell ref="AE67:AG67"/>
    <mergeCell ref="AE68:AG68"/>
    <mergeCell ref="AE69:AG69"/>
    <mergeCell ref="AE70:AG70"/>
    <mergeCell ref="U66:V66"/>
    <mergeCell ref="U67:V67"/>
    <mergeCell ref="U68:V68"/>
    <mergeCell ref="AB70:AD70"/>
    <mergeCell ref="AB71:AD71"/>
    <mergeCell ref="AB72:AD72"/>
    <mergeCell ref="AB73:AD73"/>
    <mergeCell ref="AB74:AD74"/>
    <mergeCell ref="Y72:AA72"/>
    <mergeCell ref="Y73:AA73"/>
    <mergeCell ref="Y74:AA74"/>
    <mergeCell ref="Y75:AA75"/>
    <mergeCell ref="AB58:AD58"/>
    <mergeCell ref="AB59:AD59"/>
    <mergeCell ref="AB60:AD60"/>
    <mergeCell ref="AB61:AD61"/>
    <mergeCell ref="AB62:AD62"/>
    <mergeCell ref="AB63:AD63"/>
    <mergeCell ref="AB64:AD64"/>
    <mergeCell ref="AB65:AD65"/>
    <mergeCell ref="AB66:AD66"/>
    <mergeCell ref="AB67:AD67"/>
    <mergeCell ref="AB68:AD68"/>
    <mergeCell ref="AB69:AD69"/>
    <mergeCell ref="Y67:AA67"/>
    <mergeCell ref="Y68:AA68"/>
    <mergeCell ref="Y69:AA69"/>
    <mergeCell ref="Y70:AA70"/>
    <mergeCell ref="Y71:AA71"/>
    <mergeCell ref="Y62:AA62"/>
    <mergeCell ref="Y63:AA63"/>
    <mergeCell ref="Y64:AA64"/>
    <mergeCell ref="D64:K64"/>
    <mergeCell ref="D65:K65"/>
    <mergeCell ref="D66:K66"/>
    <mergeCell ref="W71:X71"/>
    <mergeCell ref="W72:X72"/>
    <mergeCell ref="W73:X73"/>
    <mergeCell ref="W74:X74"/>
    <mergeCell ref="W75:X75"/>
    <mergeCell ref="U73:V73"/>
    <mergeCell ref="U74:V74"/>
    <mergeCell ref="U75:V75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U58:V58"/>
    <mergeCell ref="U59:V59"/>
    <mergeCell ref="U60:V60"/>
    <mergeCell ref="U61:V61"/>
    <mergeCell ref="U62:V62"/>
    <mergeCell ref="U63:V63"/>
    <mergeCell ref="U64:V64"/>
    <mergeCell ref="U65:V65"/>
    <mergeCell ref="L75:T75"/>
    <mergeCell ref="L73:T73"/>
    <mergeCell ref="L74:T74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L70:T70"/>
    <mergeCell ref="L71:T71"/>
    <mergeCell ref="L72:T72"/>
    <mergeCell ref="D73:K73"/>
    <mergeCell ref="D74:K74"/>
    <mergeCell ref="D75:K75"/>
    <mergeCell ref="L62:T62"/>
    <mergeCell ref="L63:T63"/>
    <mergeCell ref="L64:T64"/>
    <mergeCell ref="L65:T65"/>
    <mergeCell ref="L66:T66"/>
    <mergeCell ref="L67:T67"/>
    <mergeCell ref="L68:T68"/>
    <mergeCell ref="L69:T69"/>
    <mergeCell ref="B57:AM57"/>
    <mergeCell ref="B58:C58"/>
    <mergeCell ref="B59:C59"/>
    <mergeCell ref="B60:C60"/>
    <mergeCell ref="B61:C61"/>
    <mergeCell ref="D58:K58"/>
    <mergeCell ref="D59:K59"/>
    <mergeCell ref="D60:K60"/>
    <mergeCell ref="D61:K61"/>
    <mergeCell ref="Y58:AA58"/>
    <mergeCell ref="Y59:AA59"/>
    <mergeCell ref="Y60:AA60"/>
    <mergeCell ref="Y61:AA61"/>
    <mergeCell ref="AK58:AM58"/>
    <mergeCell ref="AK59:AM59"/>
    <mergeCell ref="AK60:AM60"/>
    <mergeCell ref="D72:K72"/>
    <mergeCell ref="U69:V69"/>
    <mergeCell ref="U70:V70"/>
    <mergeCell ref="U71:V71"/>
    <mergeCell ref="U72:V72"/>
    <mergeCell ref="L58:T58"/>
    <mergeCell ref="L59:T59"/>
    <mergeCell ref="L60:T60"/>
    <mergeCell ref="L61:T61"/>
    <mergeCell ref="D67:K67"/>
    <mergeCell ref="D68:K68"/>
    <mergeCell ref="D69:K69"/>
    <mergeCell ref="D70:K70"/>
    <mergeCell ref="D71:K71"/>
    <mergeCell ref="D62:K62"/>
    <mergeCell ref="D63:K63"/>
    <mergeCell ref="B56:C56"/>
    <mergeCell ref="D56:K56"/>
    <mergeCell ref="L56:T56"/>
    <mergeCell ref="U56:V56"/>
    <mergeCell ref="W56:X56"/>
    <mergeCell ref="Y56:AA56"/>
    <mergeCell ref="AB56:AD56"/>
    <mergeCell ref="AE56:AG56"/>
    <mergeCell ref="AH56:AJ56"/>
    <mergeCell ref="AK56:AM56"/>
    <mergeCell ref="AK49:AM49"/>
    <mergeCell ref="AK44:AM44"/>
    <mergeCell ref="AK45:AM45"/>
    <mergeCell ref="AK46:AM46"/>
    <mergeCell ref="AK47:AM47"/>
    <mergeCell ref="AK48:AM48"/>
    <mergeCell ref="AH46:AJ46"/>
    <mergeCell ref="AH47:AJ47"/>
    <mergeCell ref="AH48:AJ48"/>
    <mergeCell ref="AH49:AJ49"/>
    <mergeCell ref="AE47:AG47"/>
    <mergeCell ref="AB48:AD48"/>
    <mergeCell ref="AB49:AD49"/>
    <mergeCell ref="AB46:AD46"/>
    <mergeCell ref="AB47:AD47"/>
    <mergeCell ref="Y45:AA45"/>
    <mergeCell ref="Y46:AA46"/>
    <mergeCell ref="Y47:AA47"/>
    <mergeCell ref="Y48:AA48"/>
    <mergeCell ref="Y49:AA49"/>
    <mergeCell ref="W48:X48"/>
    <mergeCell ref="AK33:AM33"/>
    <mergeCell ref="AK34:AM34"/>
    <mergeCell ref="AK35:AM35"/>
    <mergeCell ref="AK36:AM36"/>
    <mergeCell ref="AK37:AM37"/>
    <mergeCell ref="AK38:AM38"/>
    <mergeCell ref="AK39:AM39"/>
    <mergeCell ref="AK40:AM40"/>
    <mergeCell ref="AK41:AM41"/>
    <mergeCell ref="AK42:AM42"/>
    <mergeCell ref="AK43:AM43"/>
    <mergeCell ref="AE48:AG48"/>
    <mergeCell ref="AE49:AG49"/>
    <mergeCell ref="AH32:AJ32"/>
    <mergeCell ref="AH33:AJ33"/>
    <mergeCell ref="AH34:AJ34"/>
    <mergeCell ref="AH35:AJ35"/>
    <mergeCell ref="AH36:AJ36"/>
    <mergeCell ref="AH37:AJ37"/>
    <mergeCell ref="AH38:AJ38"/>
    <mergeCell ref="AH39:AJ39"/>
    <mergeCell ref="AH40:AJ40"/>
    <mergeCell ref="AH41:AJ41"/>
    <mergeCell ref="AH42:AJ42"/>
    <mergeCell ref="AH43:AJ43"/>
    <mergeCell ref="AH44:AJ44"/>
    <mergeCell ref="AH45:AJ45"/>
    <mergeCell ref="AE43:AG43"/>
    <mergeCell ref="AE44:AG44"/>
    <mergeCell ref="AE45:AG45"/>
    <mergeCell ref="AE46:AG46"/>
    <mergeCell ref="AE33:AG33"/>
    <mergeCell ref="AE34:AG34"/>
    <mergeCell ref="AE35:AG35"/>
    <mergeCell ref="AE36:AG36"/>
    <mergeCell ref="AE37:AG37"/>
    <mergeCell ref="AE38:AG38"/>
    <mergeCell ref="AE39:AG39"/>
    <mergeCell ref="AE40:AG40"/>
    <mergeCell ref="AE41:AG41"/>
    <mergeCell ref="AE42:AG42"/>
    <mergeCell ref="AB43:AD43"/>
    <mergeCell ref="AB44:AD44"/>
    <mergeCell ref="AB45:AD45"/>
    <mergeCell ref="AB38:AD38"/>
    <mergeCell ref="AB39:AD39"/>
    <mergeCell ref="AB40:AD40"/>
    <mergeCell ref="AB41:AD41"/>
    <mergeCell ref="AB42:AD42"/>
    <mergeCell ref="AB33:AD33"/>
    <mergeCell ref="AB34:AD34"/>
    <mergeCell ref="AB35:AD35"/>
    <mergeCell ref="AB36:AD36"/>
    <mergeCell ref="AB37:AD37"/>
    <mergeCell ref="W49:X49"/>
    <mergeCell ref="Y31:AA31"/>
    <mergeCell ref="Y32:AA32"/>
    <mergeCell ref="Y33:AA33"/>
    <mergeCell ref="Y34:AA34"/>
    <mergeCell ref="Y35:AA35"/>
    <mergeCell ref="Y36:AA36"/>
    <mergeCell ref="Y37:AA37"/>
    <mergeCell ref="Y38:AA38"/>
    <mergeCell ref="Y39:AA39"/>
    <mergeCell ref="Y40:AA40"/>
    <mergeCell ref="Y41:AA41"/>
    <mergeCell ref="Y42:AA42"/>
    <mergeCell ref="Y43:AA43"/>
    <mergeCell ref="Y44:AA44"/>
    <mergeCell ref="W43:X43"/>
    <mergeCell ref="W44:X44"/>
    <mergeCell ref="W45:X45"/>
    <mergeCell ref="W46:X46"/>
    <mergeCell ref="W47:X47"/>
    <mergeCell ref="U46:V46"/>
    <mergeCell ref="U47:V47"/>
    <mergeCell ref="U48:V48"/>
    <mergeCell ref="U49:V49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L49:T49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L44:T44"/>
    <mergeCell ref="L45:T45"/>
    <mergeCell ref="L46:T46"/>
    <mergeCell ref="L47:T47"/>
    <mergeCell ref="L48:T48"/>
    <mergeCell ref="D47:K47"/>
    <mergeCell ref="D48:K48"/>
    <mergeCell ref="D49:K49"/>
    <mergeCell ref="L31:T31"/>
    <mergeCell ref="L32:T32"/>
    <mergeCell ref="L33:T33"/>
    <mergeCell ref="L34:T34"/>
    <mergeCell ref="L35:T35"/>
    <mergeCell ref="L36:T36"/>
    <mergeCell ref="L37:T37"/>
    <mergeCell ref="L38:T38"/>
    <mergeCell ref="L39:T39"/>
    <mergeCell ref="L40:T40"/>
    <mergeCell ref="L41:T41"/>
    <mergeCell ref="L42:T42"/>
    <mergeCell ref="L43:T43"/>
    <mergeCell ref="D42:K42"/>
    <mergeCell ref="D43:K43"/>
    <mergeCell ref="D44:K44"/>
    <mergeCell ref="D45:K45"/>
    <mergeCell ref="D46:K46"/>
    <mergeCell ref="B48:C48"/>
    <mergeCell ref="B49:C49"/>
    <mergeCell ref="D30:K30"/>
    <mergeCell ref="L30:T30"/>
    <mergeCell ref="U30:V30"/>
    <mergeCell ref="D31:K31"/>
    <mergeCell ref="D32:K32"/>
    <mergeCell ref="D33:K33"/>
    <mergeCell ref="D34:K34"/>
    <mergeCell ref="D35:K35"/>
    <mergeCell ref="D36:K36"/>
    <mergeCell ref="D37:K37"/>
    <mergeCell ref="D38:K38"/>
    <mergeCell ref="D39:K39"/>
    <mergeCell ref="D40:K40"/>
    <mergeCell ref="D41:K41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30:C30"/>
    <mergeCell ref="AK30:AM30"/>
    <mergeCell ref="AB31:AD31"/>
    <mergeCell ref="AB32:AD32"/>
    <mergeCell ref="AE15:AN15"/>
    <mergeCell ref="F16:AN16"/>
    <mergeCell ref="AA15:AD15"/>
    <mergeCell ref="F17:Z18"/>
    <mergeCell ref="AA17:AD17"/>
    <mergeCell ref="AA18:AD18"/>
    <mergeCell ref="AE17:AN17"/>
    <mergeCell ref="AE18:AN18"/>
    <mergeCell ref="B15:E15"/>
    <mergeCell ref="B16:E16"/>
    <mergeCell ref="B17:E18"/>
    <mergeCell ref="B19:E23"/>
    <mergeCell ref="F15:Z15"/>
    <mergeCell ref="F19:AN23"/>
    <mergeCell ref="AE31:AG31"/>
    <mergeCell ref="AH31:AJ31"/>
    <mergeCell ref="AK31:AM31"/>
    <mergeCell ref="AE32:AG32"/>
    <mergeCell ref="AK32:AM32"/>
    <mergeCell ref="D4:O4"/>
    <mergeCell ref="B26:AM26"/>
    <mergeCell ref="B52:AM52"/>
    <mergeCell ref="B78:AM78"/>
    <mergeCell ref="B104:AM104"/>
    <mergeCell ref="B130:AM130"/>
    <mergeCell ref="B156:AM156"/>
    <mergeCell ref="AI3:AN3"/>
    <mergeCell ref="A27:AN27"/>
    <mergeCell ref="A53:AN53"/>
    <mergeCell ref="A79:AN79"/>
    <mergeCell ref="A105:AN105"/>
    <mergeCell ref="A131:AN131"/>
    <mergeCell ref="A157:AN157"/>
    <mergeCell ref="E10:G10"/>
    <mergeCell ref="A2:AN2"/>
    <mergeCell ref="S7:AC7"/>
    <mergeCell ref="S8:AC8"/>
    <mergeCell ref="AI4:AN4"/>
    <mergeCell ref="N7:Q7"/>
    <mergeCell ref="N8:Q8"/>
    <mergeCell ref="S6:AC6"/>
    <mergeCell ref="AE6:AF6"/>
    <mergeCell ref="AE7:AF7"/>
    <mergeCell ref="N6:Q6"/>
    <mergeCell ref="B31:C31"/>
    <mergeCell ref="B32:C32"/>
    <mergeCell ref="W30:X30"/>
    <mergeCell ref="Y30:AA30"/>
    <mergeCell ref="AB30:AD30"/>
    <mergeCell ref="AE30:AG30"/>
    <mergeCell ref="AH30:AJ30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原価計算書</vt:lpstr>
      <vt:lpstr>原価計算書!Print_Area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2022-03-14T08:02:59Z</cp:lastPrinted>
  <dcterms:created xsi:type="dcterms:W3CDTF">2022-03-08T07:36:12Z</dcterms:created>
  <dcterms:modified xsi:type="dcterms:W3CDTF">2022-05-26T07:17:41Z</dcterms:modified>
</cp:coreProperties>
</file>